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ebpage\Financial\Salary Schedule\"/>
    </mc:Choice>
  </mc:AlternateContent>
  <xr:revisionPtr revIDLastSave="0" documentId="8_{4B2FE6F9-B1EF-4B39-A5E5-AF1C890EA892}" xr6:coauthVersionLast="47" xr6:coauthVersionMax="47" xr10:uidLastSave="{00000000-0000-0000-0000-000000000000}"/>
  <bookViews>
    <workbookView xWindow="28680" yWindow="-120" windowWidth="29040" windowHeight="15840" tabRatio="946" firstSheet="12" activeTab="24" xr2:uid="{00000000-000D-0000-FFFF-FFFF00000000}"/>
  </bookViews>
  <sheets>
    <sheet name="Accts Pay" sheetId="1" r:id="rId1"/>
    <sheet name="Admin" sheetId="83" r:id="rId2"/>
    <sheet name="Bus Driver" sheetId="16" r:id="rId3"/>
    <sheet name="Bus Mech." sheetId="15" r:id="rId4"/>
    <sheet name="Bus Monitor" sheetId="73" r:id="rId5"/>
    <sheet name="Class. Cent. Off." sheetId="14" r:id="rId6"/>
    <sheet name="Cook-Baker" sheetId="11" r:id="rId7"/>
    <sheet name="Custodian" sheetId="10" r:id="rId8"/>
    <sheet name="Employ. Spec." sheetId="74" r:id="rId9"/>
    <sheet name="Extra Duty" sheetId="68" r:id="rId10"/>
    <sheet name="Finance" sheetId="65" r:id="rId11"/>
    <sheet name="Food" sheetId="9" r:id="rId12"/>
    <sheet name="FRYSC Dir. Class." sheetId="67" r:id="rId13"/>
    <sheet name="Instr. Assist." sheetId="64" r:id="rId14"/>
    <sheet name="Interpreter" sheetId="77" r:id="rId15"/>
    <sheet name="Mental Health Prov." sheetId="81" r:id="rId16"/>
    <sheet name="Maint." sheetId="7" r:id="rId17"/>
    <sheet name="Occup. Ther." sheetId="69" r:id="rId18"/>
    <sheet name="Pay. Manager" sheetId="78" r:id="rId19"/>
    <sheet name="Secr." sheetId="6" r:id="rId20"/>
    <sheet name="SIS-Food Serv." sheetId="60" r:id="rId21"/>
    <sheet name="Speech" sheetId="70" r:id="rId22"/>
    <sheet name="Sub" sheetId="4" r:id="rId23"/>
    <sheet name="Supplemental" sheetId="79" r:id="rId24"/>
    <sheet name="Teach." sheetId="2" r:id="rId25"/>
    <sheet name="Tech I" sheetId="62" r:id="rId26"/>
    <sheet name="Tech II" sheetId="66" r:id="rId27"/>
    <sheet name="Tech Coord" sheetId="76" r:id="rId28"/>
    <sheet name="Tran. Area Cord." sheetId="3" r:id="rId29"/>
    <sheet name="WIOA" sheetId="75" r:id="rId30"/>
  </sheets>
  <definedNames>
    <definedName name="_xlnm.Print_Area" localSheetId="0">'Accts Pay'!$A$1:$J$53</definedName>
    <definedName name="_xlnm.Print_Area" localSheetId="1">Admin!$A$1:$G$42</definedName>
    <definedName name="_xlnm.Print_Area" localSheetId="2">'Bus Driver'!$A$1:$H$55</definedName>
    <definedName name="_xlnm.Print_Area" localSheetId="3">'Bus Mech.'!$A$1:$G$53</definedName>
    <definedName name="_xlnm.Print_Area" localSheetId="4">'Bus Monitor'!$A$1:$K$50</definedName>
    <definedName name="_xlnm.Print_Area" localSheetId="5">'Class. Cent. Off.'!$A$1:$D$53</definedName>
    <definedName name="_xlnm.Print_Area" localSheetId="6">'Cook-Baker'!$A$1:$J$48</definedName>
    <definedName name="_xlnm.Print_Area" localSheetId="7">Custodian!$A$1:$K$50</definedName>
    <definedName name="_xlnm.Print_Area" localSheetId="8">'Employ. Spec.'!$A$1:$J$50</definedName>
    <definedName name="_xlnm.Print_Area" localSheetId="9">'Extra Duty'!$A$1:$J$73</definedName>
    <definedName name="_xlnm.Print_Area" localSheetId="10">Finance!$A$1:$I$49</definedName>
    <definedName name="_xlnm.Print_Area" localSheetId="11">Food!$A$1:$I$58</definedName>
    <definedName name="_xlnm.Print_Area" localSheetId="12">'FRYSC Dir. Class.'!$A$1:$I$49</definedName>
    <definedName name="_xlnm.Print_Area" localSheetId="13">'Instr. Assist.'!$A$1:$J$50</definedName>
    <definedName name="_xlnm.Print_Area" localSheetId="14">Interpreter!$A$1:$H$54</definedName>
    <definedName name="_xlnm.Print_Area" localSheetId="16">Maint.!$A$1:$I$48</definedName>
    <definedName name="_xlnm.Print_Area" localSheetId="15">'Mental Health Prov.'!$A$1:$I$40</definedName>
    <definedName name="_xlnm.Print_Area" localSheetId="17">'Occup. Ther.'!$A$1:$I$38</definedName>
    <definedName name="_xlnm.Print_Area" localSheetId="18">'Pay. Manager'!$A$1:$J$53</definedName>
    <definedName name="_xlnm.Print_Area" localSheetId="19">Secr.!$A$1:$H$57</definedName>
    <definedName name="_xlnm.Print_Area" localSheetId="20">'SIS-Food Serv.'!$A$1:$J$51</definedName>
    <definedName name="_xlnm.Print_Area" localSheetId="21">Speech!$A$1:$I$38</definedName>
    <definedName name="_xlnm.Print_Area" localSheetId="22">Sub!$A$1:$J$38</definedName>
    <definedName name="_xlnm.Print_Area" localSheetId="23">Supplemental!$A$1:$J$14</definedName>
    <definedName name="_xlnm.Print_Area" localSheetId="24">Teach.!$A$1:$K$41</definedName>
    <definedName name="_xlnm.Print_Area" localSheetId="25">'Tech I'!$A$1:$I$48</definedName>
    <definedName name="_xlnm.Print_Area" localSheetId="26">'Tech II'!$A$1:$I$48</definedName>
    <definedName name="_xlnm.Print_Area" localSheetId="28">'Tran. Area Cord.'!$A$1:$H$52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60" l="1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F10" i="60"/>
  <c r="F9" i="60"/>
  <c r="F51" i="1" l="1"/>
  <c r="C51" i="1"/>
  <c r="F50" i="1"/>
  <c r="C50" i="1"/>
  <c r="F49" i="1"/>
  <c r="C49" i="1"/>
  <c r="F48" i="1"/>
  <c r="C48" i="1"/>
  <c r="F47" i="1"/>
  <c r="C47" i="1" s="1"/>
  <c r="F46" i="1"/>
  <c r="C46" i="1"/>
  <c r="F45" i="1"/>
  <c r="C45" i="1" s="1"/>
  <c r="F44" i="1"/>
  <c r="C44" i="1"/>
  <c r="F43" i="1"/>
  <c r="C43" i="1"/>
  <c r="F42" i="1"/>
  <c r="C42" i="1" s="1"/>
  <c r="F41" i="1"/>
  <c r="C41" i="1"/>
  <c r="F40" i="1"/>
  <c r="C40" i="1"/>
  <c r="F39" i="1"/>
  <c r="C39" i="1"/>
  <c r="F38" i="1"/>
  <c r="C38" i="1"/>
  <c r="F37" i="1"/>
  <c r="C37" i="1" s="1"/>
  <c r="F36" i="1"/>
  <c r="C36" i="1"/>
  <c r="F35" i="1"/>
  <c r="C35" i="1" s="1"/>
  <c r="F34" i="1"/>
  <c r="C34" i="1"/>
  <c r="F33" i="1"/>
  <c r="C33" i="1"/>
  <c r="F32" i="1"/>
  <c r="C32" i="1" s="1"/>
  <c r="F31" i="1"/>
  <c r="C31" i="1"/>
  <c r="F30" i="1"/>
  <c r="C30" i="1" s="1"/>
  <c r="F29" i="1"/>
  <c r="C29" i="1"/>
  <c r="F28" i="1"/>
  <c r="C28" i="1"/>
  <c r="F27" i="1"/>
  <c r="C27" i="1" s="1"/>
  <c r="F26" i="1"/>
  <c r="C26" i="1"/>
  <c r="F25" i="1"/>
  <c r="C25" i="1" s="1"/>
  <c r="F24" i="1"/>
  <c r="C24" i="1"/>
  <c r="F23" i="1"/>
  <c r="C23" i="1"/>
  <c r="F22" i="1"/>
  <c r="C22" i="1" s="1"/>
  <c r="F21" i="1"/>
  <c r="C21" i="1"/>
  <c r="F20" i="1"/>
  <c r="C20" i="1"/>
  <c r="F19" i="1"/>
  <c r="C19" i="1"/>
  <c r="F18" i="1"/>
  <c r="C18" i="1"/>
  <c r="F17" i="1"/>
  <c r="C17" i="1" s="1"/>
  <c r="F16" i="1"/>
  <c r="C16" i="1"/>
  <c r="F15" i="1"/>
  <c r="C15" i="1" s="1"/>
  <c r="F14" i="1"/>
  <c r="C14" i="1"/>
  <c r="F13" i="1"/>
  <c r="C13" i="1"/>
  <c r="F12" i="1"/>
  <c r="C12" i="1" s="1"/>
  <c r="F11" i="1"/>
  <c r="C11" i="1" s="1"/>
  <c r="F10" i="1"/>
  <c r="C10" i="1"/>
  <c r="F9" i="1"/>
  <c r="C9" i="1"/>
  <c r="G54" i="9"/>
  <c r="C54" i="9"/>
  <c r="E52" i="6"/>
  <c r="C52" i="6" s="1"/>
  <c r="E53" i="6"/>
  <c r="C53" i="6"/>
  <c r="E51" i="6"/>
  <c r="C51" i="6" s="1"/>
  <c r="G53" i="9"/>
  <c r="G52" i="9"/>
  <c r="G51" i="9"/>
  <c r="C53" i="9"/>
  <c r="C52" i="9"/>
  <c r="C51" i="9"/>
  <c r="F51" i="78"/>
  <c r="C51" i="78" s="1"/>
  <c r="F50" i="78"/>
  <c r="C50" i="78" s="1"/>
  <c r="F49" i="78"/>
  <c r="C49" i="78" s="1"/>
  <c r="F48" i="78"/>
  <c r="C48" i="78" s="1"/>
  <c r="F47" i="78"/>
  <c r="C47" i="78" s="1"/>
  <c r="F46" i="78"/>
  <c r="C46" i="78"/>
  <c r="F45" i="78"/>
  <c r="C45" i="78" s="1"/>
  <c r="F44" i="78"/>
  <c r="C44" i="78"/>
  <c r="F43" i="78"/>
  <c r="C43" i="78"/>
  <c r="F42" i="78"/>
  <c r="C42" i="78" s="1"/>
  <c r="F41" i="78"/>
  <c r="C41" i="78" s="1"/>
  <c r="F40" i="78"/>
  <c r="C40" i="78" s="1"/>
  <c r="F39" i="78"/>
  <c r="C39" i="78" s="1"/>
  <c r="F38" i="78"/>
  <c r="C38" i="78" s="1"/>
  <c r="F37" i="78"/>
  <c r="C37" i="78" s="1"/>
  <c r="F36" i="78"/>
  <c r="C36" i="78"/>
  <c r="F35" i="78"/>
  <c r="C35" i="78" s="1"/>
  <c r="F34" i="78"/>
  <c r="C34" i="78"/>
  <c r="F33" i="78"/>
  <c r="C33" i="78"/>
  <c r="F32" i="78"/>
  <c r="C32" i="78" s="1"/>
  <c r="F31" i="78"/>
  <c r="C31" i="78" s="1"/>
  <c r="F30" i="78"/>
  <c r="C30" i="78" s="1"/>
  <c r="F29" i="78"/>
  <c r="C29" i="78" s="1"/>
  <c r="F28" i="78"/>
  <c r="C28" i="78" s="1"/>
  <c r="F27" i="78"/>
  <c r="C27" i="78" s="1"/>
  <c r="F26" i="78"/>
  <c r="C26" i="78"/>
  <c r="F25" i="78"/>
  <c r="C25" i="78" s="1"/>
  <c r="F24" i="78"/>
  <c r="C24" i="78"/>
  <c r="F23" i="78"/>
  <c r="C23" i="78"/>
  <c r="F22" i="78"/>
  <c r="C22" i="78" s="1"/>
  <c r="F21" i="78"/>
  <c r="C21" i="78"/>
  <c r="F20" i="78"/>
  <c r="C20" i="78" s="1"/>
  <c r="F19" i="78"/>
  <c r="C19" i="78" s="1"/>
  <c r="F18" i="78"/>
  <c r="C18" i="78" s="1"/>
  <c r="F17" i="78"/>
  <c r="C17" i="78" s="1"/>
  <c r="F16" i="78"/>
  <c r="C16" i="78"/>
  <c r="F15" i="78"/>
  <c r="C15" i="78" s="1"/>
  <c r="F14" i="78"/>
  <c r="C14" i="78"/>
  <c r="F13" i="78"/>
  <c r="C13" i="78"/>
  <c r="F12" i="78"/>
  <c r="C12" i="78" s="1"/>
  <c r="F11" i="78"/>
  <c r="C11" i="78"/>
  <c r="F10" i="78"/>
  <c r="C10" i="78" s="1"/>
  <c r="F9" i="78"/>
  <c r="C9" i="78" s="1"/>
  <c r="C7" i="77"/>
  <c r="C8" i="77" s="1"/>
  <c r="E6" i="77"/>
  <c r="E46" i="76"/>
  <c r="E45" i="76"/>
  <c r="E44" i="76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10" i="76"/>
  <c r="E9" i="76"/>
  <c r="E8" i="76"/>
  <c r="E7" i="76"/>
  <c r="E6" i="76"/>
  <c r="E50" i="6"/>
  <c r="C50" i="6" s="1"/>
  <c r="F46" i="73"/>
  <c r="F45" i="73"/>
  <c r="F44" i="73"/>
  <c r="F43" i="73"/>
  <c r="F42" i="73"/>
  <c r="F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F10" i="73"/>
  <c r="F9" i="73"/>
  <c r="F8" i="73"/>
  <c r="F7" i="73"/>
  <c r="F6" i="73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F7" i="74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F13" i="11"/>
  <c r="E49" i="6"/>
  <c r="C49" i="6" s="1"/>
  <c r="E48" i="6"/>
  <c r="C48" i="6"/>
  <c r="E47" i="6"/>
  <c r="C47" i="6" s="1"/>
  <c r="E46" i="6"/>
  <c r="C46" i="6" s="1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6" i="66"/>
  <c r="E45" i="66"/>
  <c r="E44" i="66"/>
  <c r="E43" i="66"/>
  <c r="E42" i="66"/>
  <c r="E41" i="66"/>
  <c r="E40" i="66"/>
  <c r="E39" i="66"/>
  <c r="E38" i="66"/>
  <c r="E37" i="66"/>
  <c r="E36" i="66"/>
  <c r="E35" i="66"/>
  <c r="E34" i="66"/>
  <c r="E33" i="66"/>
  <c r="E32" i="66"/>
  <c r="E31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C49" i="60"/>
  <c r="C48" i="60"/>
  <c r="C47" i="60"/>
  <c r="C46" i="60"/>
  <c r="C45" i="60"/>
  <c r="C44" i="60"/>
  <c r="C43" i="60"/>
  <c r="C42" i="60"/>
  <c r="C41" i="60"/>
  <c r="C40" i="60"/>
  <c r="C39" i="60"/>
  <c r="C38" i="60"/>
  <c r="C37" i="60"/>
  <c r="C35" i="60"/>
  <c r="C34" i="60"/>
  <c r="C33" i="60"/>
  <c r="C31" i="60"/>
  <c r="C30" i="60"/>
  <c r="C29" i="60"/>
  <c r="C28" i="60"/>
  <c r="C27" i="60"/>
  <c r="C26" i="60"/>
  <c r="C24" i="60"/>
  <c r="C23" i="60"/>
  <c r="C22" i="60"/>
  <c r="C21" i="60"/>
  <c r="C20" i="60"/>
  <c r="C19" i="60"/>
  <c r="C18" i="60"/>
  <c r="C17" i="60"/>
  <c r="C15" i="60"/>
  <c r="C14" i="60"/>
  <c r="C13" i="60"/>
  <c r="C12" i="60"/>
  <c r="C11" i="60"/>
  <c r="C9" i="60"/>
  <c r="E45" i="6"/>
  <c r="C45" i="6" s="1"/>
  <c r="E44" i="6"/>
  <c r="C44" i="6"/>
  <c r="E43" i="6"/>
  <c r="C43" i="6" s="1"/>
  <c r="E42" i="6"/>
  <c r="C42" i="6" s="1"/>
  <c r="E41" i="6"/>
  <c r="C41" i="6" s="1"/>
  <c r="E40" i="6"/>
  <c r="C40" i="6" s="1"/>
  <c r="E39" i="6"/>
  <c r="C39" i="6"/>
  <c r="E38" i="6"/>
  <c r="C38" i="6" s="1"/>
  <c r="E37" i="6"/>
  <c r="C37" i="6"/>
  <c r="E36" i="6"/>
  <c r="C36" i="6" s="1"/>
  <c r="E35" i="6"/>
  <c r="C35" i="6" s="1"/>
  <c r="E34" i="6"/>
  <c r="C34" i="6"/>
  <c r="E33" i="6"/>
  <c r="C33" i="6" s="1"/>
  <c r="E32" i="6"/>
  <c r="C32" i="6" s="1"/>
  <c r="E31" i="6"/>
  <c r="C31" i="6" s="1"/>
  <c r="E30" i="6"/>
  <c r="C30" i="6"/>
  <c r="E29" i="6"/>
  <c r="C29" i="6"/>
  <c r="E28" i="6"/>
  <c r="C28" i="6"/>
  <c r="E27" i="6"/>
  <c r="C27" i="6"/>
  <c r="E26" i="6"/>
  <c r="C26" i="6" s="1"/>
  <c r="E25" i="6"/>
  <c r="C25" i="6" s="1"/>
  <c r="E24" i="6"/>
  <c r="C24" i="6"/>
  <c r="E23" i="6"/>
  <c r="C23" i="6" s="1"/>
  <c r="E22" i="6"/>
  <c r="C22" i="6" s="1"/>
  <c r="E21" i="6"/>
  <c r="C21" i="6" s="1"/>
  <c r="E20" i="6"/>
  <c r="C20" i="6"/>
  <c r="E19" i="6"/>
  <c r="C19" i="6"/>
  <c r="E18" i="6"/>
  <c r="C18" i="6"/>
  <c r="E17" i="6"/>
  <c r="C17" i="6"/>
  <c r="E16" i="6"/>
  <c r="C16" i="6" s="1"/>
  <c r="E15" i="6"/>
  <c r="C15" i="6" s="1"/>
  <c r="E14" i="6"/>
  <c r="C14" i="6"/>
  <c r="E13" i="6"/>
  <c r="C13" i="6" s="1"/>
  <c r="E12" i="6"/>
  <c r="C12" i="6" s="1"/>
  <c r="E11" i="6"/>
  <c r="C11" i="6" s="1"/>
  <c r="E10" i="6"/>
  <c r="C10" i="6"/>
  <c r="E9" i="6"/>
  <c r="C9" i="6"/>
  <c r="E8" i="6"/>
  <c r="C8" i="6"/>
  <c r="E7" i="6"/>
  <c r="C7" i="6"/>
  <c r="E6" i="6"/>
  <c r="C6" i="6" s="1"/>
  <c r="E5" i="6"/>
  <c r="C5" i="6" s="1"/>
  <c r="F47" i="64"/>
  <c r="F46" i="64"/>
  <c r="F45" i="64"/>
  <c r="F44" i="64"/>
  <c r="F43" i="64"/>
  <c r="F42" i="64"/>
  <c r="F41" i="64"/>
  <c r="F40" i="64"/>
  <c r="F39" i="64"/>
  <c r="F38" i="64"/>
  <c r="F37" i="64"/>
  <c r="F36" i="64"/>
  <c r="F35" i="64"/>
  <c r="F34" i="64"/>
  <c r="F33" i="64"/>
  <c r="F32" i="64"/>
  <c r="F31" i="64"/>
  <c r="F30" i="64"/>
  <c r="F29" i="64"/>
  <c r="F28" i="64"/>
  <c r="F27" i="64"/>
  <c r="F26" i="64"/>
  <c r="F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F10" i="64"/>
  <c r="F9" i="64"/>
  <c r="F8" i="64"/>
  <c r="F7" i="64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F14" i="11"/>
  <c r="F12" i="11"/>
  <c r="F11" i="11"/>
  <c r="F10" i="11"/>
  <c r="F9" i="11"/>
  <c r="F8" i="11"/>
  <c r="F6" i="11"/>
  <c r="F7" i="11"/>
  <c r="C32" i="10"/>
  <c r="C33" i="10" s="1"/>
  <c r="C34" i="10" s="1"/>
  <c r="C35" i="10" s="1"/>
  <c r="C36" i="10" s="1"/>
  <c r="C37" i="10" s="1"/>
  <c r="C38" i="10" s="1"/>
  <c r="C39" i="10" s="1"/>
  <c r="C40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C32" i="60"/>
  <c r="C25" i="60"/>
  <c r="C16" i="60"/>
  <c r="C10" i="60"/>
  <c r="C36" i="60"/>
  <c r="E8" i="77" l="1"/>
  <c r="C9" i="77"/>
  <c r="E7" i="77"/>
  <c r="E9" i="77" l="1"/>
  <c r="C10" i="77"/>
  <c r="C11" i="77" l="1"/>
  <c r="E10" i="77"/>
  <c r="C12" i="77" l="1"/>
  <c r="E11" i="77"/>
  <c r="C13" i="77" l="1"/>
  <c r="E12" i="77"/>
  <c r="C14" i="77" l="1"/>
  <c r="E13" i="77"/>
  <c r="C15" i="77" l="1"/>
  <c r="E14" i="77"/>
  <c r="C16" i="77" l="1"/>
  <c r="E15" i="77"/>
  <c r="C17" i="77" l="1"/>
  <c r="E16" i="77"/>
  <c r="E17" i="77" l="1"/>
  <c r="C18" i="77"/>
  <c r="C19" i="77" l="1"/>
  <c r="E18" i="77"/>
  <c r="C20" i="77" l="1"/>
  <c r="E19" i="77"/>
  <c r="C21" i="77" l="1"/>
  <c r="E20" i="77"/>
  <c r="E21" i="77" l="1"/>
  <c r="C22" i="77"/>
  <c r="C23" i="77" l="1"/>
  <c r="E22" i="77"/>
  <c r="C24" i="77" l="1"/>
  <c r="E23" i="77"/>
  <c r="C25" i="77" l="1"/>
  <c r="E24" i="77"/>
  <c r="E25" i="77" l="1"/>
  <c r="C26" i="77"/>
  <c r="C27" i="77" l="1"/>
  <c r="E26" i="77"/>
  <c r="E27" i="77" l="1"/>
  <c r="C28" i="77"/>
  <c r="C29" i="77" l="1"/>
  <c r="E28" i="77"/>
  <c r="E29" i="77" l="1"/>
  <c r="C30" i="77"/>
  <c r="C31" i="77" l="1"/>
  <c r="E30" i="77"/>
  <c r="E31" i="77" l="1"/>
  <c r="C32" i="77"/>
  <c r="C33" i="77" l="1"/>
  <c r="E32" i="77"/>
  <c r="C34" i="77" l="1"/>
  <c r="E33" i="77"/>
  <c r="C35" i="77" l="1"/>
  <c r="E34" i="77"/>
  <c r="E35" i="77" l="1"/>
  <c r="C36" i="77"/>
  <c r="C37" i="77" l="1"/>
  <c r="E36" i="77"/>
  <c r="E37" i="77" l="1"/>
  <c r="C38" i="77"/>
  <c r="C39" i="77" l="1"/>
  <c r="E38" i="77"/>
  <c r="C40" i="77" l="1"/>
  <c r="E39" i="77"/>
  <c r="C41" i="77" l="1"/>
  <c r="E40" i="77"/>
  <c r="E41" i="77" l="1"/>
  <c r="C42" i="77"/>
  <c r="C43" i="77" l="1"/>
  <c r="E42" i="77"/>
  <c r="C44" i="77" l="1"/>
  <c r="E43" i="77"/>
  <c r="C45" i="77" l="1"/>
  <c r="E44" i="77"/>
  <c r="E45" i="77" l="1"/>
  <c r="C46" i="77"/>
  <c r="C47" i="77" l="1"/>
  <c r="E46" i="77"/>
  <c r="E47" i="77" l="1"/>
  <c r="C48" i="77"/>
  <c r="C49" i="77" l="1"/>
  <c r="E48" i="77"/>
  <c r="E49" i="77" l="1"/>
  <c r="C50" i="77"/>
  <c r="C51" i="77" l="1"/>
  <c r="E51" i="77" s="1"/>
  <c r="E50" i="77"/>
</calcChain>
</file>

<file path=xl/sharedStrings.xml><?xml version="1.0" encoding="utf-8"?>
<sst xmlns="http://schemas.openxmlformats.org/spreadsheetml/2006/main" count="738" uniqueCount="255">
  <si>
    <t>LEWIS COUNTY SCHOOLS</t>
  </si>
  <si>
    <t>ADMINISTRATORS' SALARY SCHEDULE</t>
  </si>
  <si>
    <t>SCHOOL</t>
  </si>
  <si>
    <t>+</t>
  </si>
  <si>
    <t>ADMINISTRATIVE SERVICES</t>
  </si>
  <si>
    <t>=</t>
  </si>
  <si>
    <t>TOTAL</t>
  </si>
  <si>
    <t>LCHS (P)</t>
  </si>
  <si>
    <t xml:space="preserve">     (AP)</t>
  </si>
  <si>
    <t xml:space="preserve"> </t>
  </si>
  <si>
    <t>LCCE (P)</t>
  </si>
  <si>
    <t xml:space="preserve"> +</t>
  </si>
  <si>
    <t xml:space="preserve"> =</t>
  </si>
  <si>
    <t>GUIDANCE</t>
  </si>
  <si>
    <t>LCHS</t>
  </si>
  <si>
    <t>ELEM.</t>
  </si>
  <si>
    <t>CENTRAL OFFICE</t>
  </si>
  <si>
    <t>MINIMUM SCHOOL TERM OF 9 1/4 MONTHS</t>
  </si>
  <si>
    <t>EXP.</t>
  </si>
  <si>
    <t>MECHANIC I</t>
  </si>
  <si>
    <t>YRS EXP</t>
  </si>
  <si>
    <t>PAYROLL CLERK II</t>
  </si>
  <si>
    <t>SUPT.'S SEC.</t>
  </si>
  <si>
    <t>HOURLY</t>
  </si>
  <si>
    <t>ANNUAL</t>
  </si>
  <si>
    <t>EXPERIENCE</t>
  </si>
  <si>
    <t>RATE PER HOUR</t>
  </si>
  <si>
    <t>8 HRS FOR 250 DAYS</t>
  </si>
  <si>
    <t>FOOD</t>
  </si>
  <si>
    <t>SERVICE</t>
  </si>
  <si>
    <t>ASST. II</t>
  </si>
  <si>
    <t>HEAD COOK - 7 HOURS</t>
  </si>
  <si>
    <t>MANAGERS - 8 HOURS</t>
  </si>
  <si>
    <t>HEAD COOK - 188 DAYS</t>
  </si>
  <si>
    <t>(FOUR (4) HOLIDAYS ARE INCLUDED</t>
  </si>
  <si>
    <t>MANAGERS - 193 DAYS</t>
  </si>
  <si>
    <t>IN TOTAL DAYS TO WORK)</t>
  </si>
  <si>
    <t>MAINT. TECH. II</t>
  </si>
  <si>
    <t>MAINT. TECH. III</t>
  </si>
  <si>
    <t>HOURLY RATE</t>
  </si>
  <si>
    <t>DAILY RATE</t>
  </si>
  <si>
    <t>199 DAYS</t>
  </si>
  <si>
    <t>175 SCHOOL DAYS</t>
  </si>
  <si>
    <t xml:space="preserve">     7 1/2 HOURS DAILY</t>
  </si>
  <si>
    <t>4 IN-SERVICE</t>
  </si>
  <si>
    <t>4 HOLIDAYS</t>
  </si>
  <si>
    <t>1 OPENING</t>
  </si>
  <si>
    <t>1 CLOSING</t>
  </si>
  <si>
    <t>7 ENDING SCHOOL</t>
  </si>
  <si>
    <t>7 BEGINNING SCHOOL</t>
  </si>
  <si>
    <t>YRS/EXP</t>
  </si>
  <si>
    <t>ANNUAL RATE</t>
  </si>
  <si>
    <t>SUBSTITUTE TEACHER SALARY SCHEDULE</t>
  </si>
  <si>
    <t>CERTIFIED TEACHER</t>
  </si>
  <si>
    <t>NON-CERTIFIED TEACHER</t>
  </si>
  <si>
    <t>(RANK IV, RANK V, AND EMERGENCY)</t>
  </si>
  <si>
    <t>SUSTITUTE TEACHERS WILL BE PAID FROM THE DAILY RATE SCHEDULE</t>
  </si>
  <si>
    <t>FOR ONE UP TO TEN DAYS OF SERVICE.</t>
  </si>
  <si>
    <t>SUBSTITUTE TEACHERS WILL BE PAID FROM THE REGULAR TEACHERS'</t>
  </si>
  <si>
    <t>SALARY SCHEDULE UPON THE COMPLETION OF TEN CONSECUTIVE DAYS</t>
  </si>
  <si>
    <t>OF SERVICE FOR THE SAME TEACHER.</t>
  </si>
  <si>
    <t>SUBSTITUTE TEACHERS WILL BE PAID ON THE TWENTY-FIFTH DAY OF THE</t>
  </si>
  <si>
    <t>MONTH FOLLOWING THE MONTH IN WHICH THEIR SERVICES WERE RENDERED.</t>
  </si>
  <si>
    <t>RANK I</t>
  </si>
  <si>
    <t>RANK II</t>
  </si>
  <si>
    <t>RANK III</t>
  </si>
  <si>
    <t>RANK IV</t>
  </si>
  <si>
    <t>RANK V</t>
  </si>
  <si>
    <t>RANK I-MA+30 HRS</t>
  </si>
  <si>
    <t>RANK II-MA OR</t>
  </si>
  <si>
    <t xml:space="preserve">  5TH YR PROGRAM</t>
  </si>
  <si>
    <t>RANK III-BS OR AB</t>
  </si>
  <si>
    <t xml:space="preserve">  DEGREE</t>
  </si>
  <si>
    <t>ANNUAL *</t>
  </si>
  <si>
    <t>* based on 8 hrs. per day &amp; 205 days per year</t>
  </si>
  <si>
    <t>LCMS (P)</t>
  </si>
  <si>
    <t>LCMS</t>
  </si>
  <si>
    <t>MANAGER I</t>
  </si>
  <si>
    <t>(HEAD COOK)</t>
  </si>
  <si>
    <t>BASED ON THE MINIMUM SCHOOL TERM OF 9 1/4 MTHS.</t>
  </si>
  <si>
    <t>7 HOURS/DAY, 185 DAYS/YEAR</t>
  </si>
  <si>
    <t>TRANSPORTATION AREA COORDINATOR</t>
  </si>
  <si>
    <t>CLASSIFIED STAFF - CENTRAL OFFICE</t>
  </si>
  <si>
    <t>LEWIS COUNTY SCHOOL DISTRICT</t>
  </si>
  <si>
    <t>SCHOOL FOOD SERVICE</t>
  </si>
  <si>
    <t>&gt;30</t>
  </si>
  <si>
    <t>SALARY</t>
  </si>
  <si>
    <t>ANNUAL SALARY</t>
  </si>
  <si>
    <t>MAINT. TECH. I</t>
  </si>
  <si>
    <t>* based on 7 hrs. per day &amp; 240 days per year</t>
  </si>
  <si>
    <t>FRYSC DIRECTOR - CLASSIFIED</t>
  </si>
  <si>
    <t>GES (P)</t>
  </si>
  <si>
    <t>ELEM (AP)</t>
  </si>
  <si>
    <t>TES (P)</t>
  </si>
  <si>
    <t># OF CONTRACT DAYS</t>
  </si>
  <si>
    <t>COMPUTER TECHNOLOGY MAINTENANCE TECHNICIAN II</t>
  </si>
  <si>
    <t>COMPUTER TECHNOLOGY MAINTENANCE TECHNICIAN I</t>
  </si>
  <si>
    <t>* based on 7.5 hrs. per day &amp; 240 days per year</t>
  </si>
  <si>
    <t>DIRECTOR OF FINANCE</t>
  </si>
  <si>
    <t>Lewis County Board of Education</t>
  </si>
  <si>
    <t>$</t>
  </si>
  <si>
    <t>Yearbook Sponsor</t>
  </si>
  <si>
    <t>Academic Coach</t>
  </si>
  <si>
    <t>Academic - 1st Assistant</t>
  </si>
  <si>
    <t>Academic - 2nd Assistant</t>
  </si>
  <si>
    <t>Sponsor JROTC Color Guard (2)</t>
  </si>
  <si>
    <t>Boys Varsity Cheerleading Coach</t>
  </si>
  <si>
    <t>Asst. Boys Varsity Cheerleading Coach</t>
  </si>
  <si>
    <t>Activities Coordinator</t>
  </si>
  <si>
    <t>Athletic Director</t>
  </si>
  <si>
    <t>Tennis Coach</t>
  </si>
  <si>
    <t>Track Coach</t>
  </si>
  <si>
    <t>Asst. Track Coach</t>
  </si>
  <si>
    <t>Cross Country Coach</t>
  </si>
  <si>
    <t>Boys Golf Coach</t>
  </si>
  <si>
    <t>Girls Golf Coach</t>
  </si>
  <si>
    <t>Girls Volleyball Coach</t>
  </si>
  <si>
    <t>Asst. Volleyball Coach</t>
  </si>
  <si>
    <t>Girls Varsity Basketball Coach</t>
  </si>
  <si>
    <t>1st Asst. Girls Varsity Basketball Coach</t>
  </si>
  <si>
    <t>2nd Asst. Girls Basketball Coach</t>
  </si>
  <si>
    <t>Boys Varsity Basketball Coach</t>
  </si>
  <si>
    <t>1st Asst. Boys Varsity Basketball Coach</t>
  </si>
  <si>
    <t>2nd Asst. Boys Varsity Basketball Coach</t>
  </si>
  <si>
    <t>Freshman Boys Basketball Coach</t>
  </si>
  <si>
    <t>Boys Varsity Football Coach</t>
  </si>
  <si>
    <t>Boys Varsity Baseball Coach</t>
  </si>
  <si>
    <t>1st Asst. Boys Varsity Baseball Coach</t>
  </si>
  <si>
    <t>2nd Asst. Boys Varsity Baseball Coach</t>
  </si>
  <si>
    <t>Girls Varsity Softball Coach</t>
  </si>
  <si>
    <t>1st Asst. Girls Varsity Softball Coach</t>
  </si>
  <si>
    <t>2nd Asst. Girls Softball Coach</t>
  </si>
  <si>
    <t>4th-6th Grade Cheerleading Sponsor (4)</t>
  </si>
  <si>
    <t>Elem. Academic Coach (4)</t>
  </si>
  <si>
    <t>4th-6th Grade Boys Basketball Coach (4)</t>
  </si>
  <si>
    <t>Elementary Basketball Coordinator</t>
  </si>
  <si>
    <t>Middle School Girls Basketball Coach</t>
  </si>
  <si>
    <t>Middle School Football Coach</t>
  </si>
  <si>
    <t>Middle School Boys Basketball Coach</t>
  </si>
  <si>
    <t>7th &amp; 8th Grade Cheerleading Coach</t>
  </si>
  <si>
    <t>Elem. Football Coordinator</t>
  </si>
  <si>
    <t xml:space="preserve">Note: All positions are for one individual unless noted. All positions are at the High School level unless noted. </t>
  </si>
  <si>
    <t>Freshman Football Coach</t>
  </si>
  <si>
    <t>Freshman Girls Basketball Coach</t>
  </si>
  <si>
    <t>OCCUPATIONAL THERAPIST</t>
  </si>
  <si>
    <t>25+</t>
  </si>
  <si>
    <t>* based on 7 hrs. per day &amp; 190 days per year</t>
  </si>
  <si>
    <t>SIS/FOOD SERVICE SPECIALIST</t>
  </si>
  <si>
    <t>Drama Coach</t>
  </si>
  <si>
    <t>185 DAYS/YEAR, 1295 HOURS/YEAR, 7 HOURS/DAY</t>
  </si>
  <si>
    <t>185 TO 240</t>
  </si>
  <si>
    <t>SPEECH LANGUAGE PATHOLOGIST</t>
  </si>
  <si>
    <t>* based on 7 hrs. per day &amp; 187 days per year</t>
  </si>
  <si>
    <t>LES (P)</t>
  </si>
  <si>
    <t>4th-6th Grade Girls Basketball Coach (4)</t>
  </si>
  <si>
    <t>Middle School Volleyball Coach</t>
  </si>
  <si>
    <t>8 HOURS PER DAY, 240 DAYS PER YEAR</t>
  </si>
  <si>
    <t xml:space="preserve">SUB DRIVERS RECEIVE THE RATE OF PAY OF THE REGULAR DRIVER THEY </t>
  </si>
  <si>
    <t>SUBSTITUTED FOR.</t>
  </si>
  <si>
    <t>Asst. Tennis Coach</t>
  </si>
  <si>
    <t>JFL Football Coach - 3rd Grade</t>
  </si>
  <si>
    <t>JFL Football Coach - 4th Grade</t>
  </si>
  <si>
    <t>JFL Football Coach - 5th Grade</t>
  </si>
  <si>
    <t>JFL Football Coach - 6th Grade</t>
  </si>
  <si>
    <t>SUBSTITUTE COOK</t>
  </si>
  <si>
    <t>SUBSTITUTE INSTRUCTIONAL ASSISTANT</t>
  </si>
  <si>
    <t>SUBSTITUTE CUSTODIAN</t>
  </si>
  <si>
    <t>4 HOURS/DAY, 185 DAYS/YEAR</t>
  </si>
  <si>
    <t>Additional $1250.00 for Kentucky certified bus trainer</t>
  </si>
  <si>
    <t>Additional $1250.00 for Kentucky certified bus inspector</t>
  </si>
  <si>
    <t>(No Mileage Paid)</t>
  </si>
  <si>
    <t>SUBSTITUTE BUS MONITOR</t>
  </si>
  <si>
    <t>FULL TIME BUS DRIVERS WHO PLUG THEIR BUS IN AT THEIR RESIDENCE WILL</t>
  </si>
  <si>
    <t>BE REIMBURSED $75 BY APRIL 1 FOR ELECTRICITY EXPENSE EACH SCHOOL YEAR.</t>
  </si>
  <si>
    <t>Each coach, etc. will receive a 1% increase each year for consecutive years of service in the same position</t>
  </si>
  <si>
    <t>Band Director</t>
  </si>
  <si>
    <t xml:space="preserve">  </t>
  </si>
  <si>
    <t>COUNSELOR</t>
  </si>
  <si>
    <t>PROGRAM SPECIALIST</t>
  </si>
  <si>
    <t>WORKFORCE DEVELOPMENT</t>
  </si>
  <si>
    <t>WORKFORCE DEVELOPMENT COUNSELOR = 225 DAYS/YEAR   7.5 HOURS/DAY</t>
  </si>
  <si>
    <t>WORKFORCE DEVELOPMENT PROGRAM SPECIALIST = 199 DAYS/YEAR   7 HOURS/DAY</t>
  </si>
  <si>
    <t>DISTRICT TECHNOLOGY COORDINATOR</t>
  </si>
  <si>
    <t>185 DAYS</t>
  </si>
  <si>
    <t>PAYROLL ACCOUNTING MANAGER</t>
  </si>
  <si>
    <t>TERM OF EMPLOYMENT IS BASED ON 240 DAYS/YEAR AND 7.5 HRS./DAY.</t>
  </si>
  <si>
    <t>CERTIFIED SUPPLEMENTAL SALARY SCHEDULE</t>
  </si>
  <si>
    <t>National Board Certification</t>
  </si>
  <si>
    <t>Certified Instruction of Students Outside of Regular School Day/Calendar</t>
  </si>
  <si>
    <t>$25/hour</t>
  </si>
  <si>
    <t>Instruction of Students Within the Regular School Day/Calendar (non-sub.)</t>
  </si>
  <si>
    <t>Reg. Hourly Rate</t>
  </si>
  <si>
    <t>CLASSIFIED SUPPLEMENTAL SALARY SCHEDULE</t>
  </si>
  <si>
    <t>Services Outside of Regular School Day/Calendar</t>
  </si>
  <si>
    <t>After School Bus Routes</t>
  </si>
  <si>
    <t>$12/hour</t>
  </si>
  <si>
    <t>Bus Driving for Extra Curricular Events or Field Trips</t>
  </si>
  <si>
    <t>Based on 240 days employment at 7 1/2 hrs. per day, 1800 hrs. per year.</t>
  </si>
  <si>
    <t>SECRETARY II</t>
  </si>
  <si>
    <t>Bachelor's Degree</t>
  </si>
  <si>
    <t>Master's Degree</t>
  </si>
  <si>
    <t>plus 30 hours</t>
  </si>
  <si>
    <t>203 DAYS/YEAR, 8 HOURS/DAY</t>
  </si>
  <si>
    <t>Asst. Boys Varsity Football Coach (Total of $9,000 for all assistants)</t>
  </si>
  <si>
    <t>Middle School Academic</t>
  </si>
  <si>
    <t>Middle School Baseball</t>
  </si>
  <si>
    <t>Middle School Softball</t>
  </si>
  <si>
    <t>Department Head; hired prior to 7/1/2021</t>
  </si>
  <si>
    <t>Department Head; hired after 6/30/2021</t>
  </si>
  <si>
    <t>Total</t>
  </si>
  <si>
    <t>1st Asst. Band Director</t>
  </si>
  <si>
    <t>2nd Asst. Band Director</t>
  </si>
  <si>
    <t>District-Wide Safe Crisis Management Trainer (2)</t>
  </si>
  <si>
    <t>Special Education Team Leader (7)</t>
  </si>
  <si>
    <t>Special Education District Team Leader (1)</t>
  </si>
  <si>
    <t>Special Education Transition Coordinator (1)</t>
  </si>
  <si>
    <t>Bus Driver Trainer</t>
  </si>
  <si>
    <t>BUS DRIVER TRAINEES WILL BE PAID $10.00 PER HOUR.</t>
  </si>
  <si>
    <t>Color Guard Instructor</t>
  </si>
  <si>
    <t>2022-2023 Extra Duty Salary Schedule</t>
  </si>
  <si>
    <t>2022-2023</t>
  </si>
  <si>
    <t>BUS MECHANIC SALARY SCHEDULE FOR FISCAL YEAR 2022-2023</t>
  </si>
  <si>
    <t>BUS MONITOR SALARY SCHEDULE FOR FISCAL YEAR 2022-2023</t>
  </si>
  <si>
    <t>SALARY SCHEDULE FOR FISCAL YEAR 2022-2023</t>
  </si>
  <si>
    <t>COOK/BAKER SALARY SCHEDULE FOR FISCAL YEAR 2022-2023</t>
  </si>
  <si>
    <t>CUSTODIAN SALARY SCHEDULE FOR FISCAL YEAR 2022-2023</t>
  </si>
  <si>
    <t>EMPLOYMENT SPECIALIST SALARY SCHEDULE FOR FISCAL YEAR 2022-2023</t>
  </si>
  <si>
    <t>INSTRUCTIONAL ASSISTANT SALARY SCHEDULE FOR FISCAL YEAR 2022-2023</t>
  </si>
  <si>
    <t>EDUCATIONAL INTERPRETER III SALARY SCHEDULE FOR FISCAL YEAR 2022-2023</t>
  </si>
  <si>
    <t>SCHOOL MENTAL HEALTH PROVIDER SALARY SCHEDULE FOR FISCAL YEAR 2022-2023</t>
  </si>
  <si>
    <t>MAINTENANCE TECHNICIAN I, II, &amp; III SALARY SCHEDULE FOR FISCAL YEAR 2022-2023</t>
  </si>
  <si>
    <t>SCHOOL SECRETARY SALARY SCHEDULE FOR FISCAL YEAR 2022-2023</t>
  </si>
  <si>
    <t>DAILY RATE 2022-2023</t>
  </si>
  <si>
    <t>CLASSIFIED SUBSTITUTE SALARY SCHEDULE FOR FISCAL YEAR 2022-2023</t>
  </si>
  <si>
    <t>SUPPLEMENTAL SALARY SCHEDULE FOR FISCAL YEAR 2022-2023</t>
  </si>
  <si>
    <t>$15/hour</t>
  </si>
  <si>
    <t>CERTIFIED SALARY SCHEDULE FOR FISCAL YEAR 2022-2023</t>
  </si>
  <si>
    <t>WIOA EMPOWER YOUTH SALARY SCHEDULE FOR FISCAL YEAR 2022-2023</t>
  </si>
  <si>
    <t>~</t>
  </si>
  <si>
    <t>ACCOUNTS PAYABLE CLERK</t>
  </si>
  <si>
    <t>BASED ON 245 DAYS AT 8 HOURS PER DAY.</t>
  </si>
  <si>
    <t>* based on 8 hrs. per day &amp; 245 days per year</t>
  </si>
  <si>
    <t>$8.00 / HOUR</t>
  </si>
  <si>
    <t>15.55/HOUR</t>
  </si>
  <si>
    <t>26-50</t>
  </si>
  <si>
    <t>51-75</t>
  </si>
  <si>
    <t>76-100</t>
  </si>
  <si>
    <t>FULL TIME SUBSTITUTE BUS DRIVERS WILL BE PAID $78.64 PER DAY.</t>
  </si>
  <si>
    <t>STEP</t>
  </si>
  <si>
    <t>MILES DRIVEN WITH STUDENTS DAILY</t>
  </si>
  <si>
    <t xml:space="preserve"> BASED ON 185 DAYS, 4 HOURS PER DAY</t>
  </si>
  <si>
    <t>BUS DRIVER SALARY SCHEDULE FOR FISCAL YEAR 2022-2023</t>
  </si>
  <si>
    <t>DRIVERS TRAVELING 101+ MILES PER DAY WITH STUDENTS WILL BE PAID FROM THE</t>
  </si>
  <si>
    <t>76-100 MILEAGE COLUMN PLUS A 5TH HOUR AT THEIR HOURLY RATE.</t>
  </si>
  <si>
    <t>BASED ON 245 DAYS EMPLOYMENT AT 8 HOURS PER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</si>
</sst>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m\-d"/>
    <numFmt numFmtId="166" formatCode="&quot;$&quot;#,##0.00"/>
  </numFmts>
  <fonts count="32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Stonehenge"/>
    </font>
    <font>
      <b/>
      <sz val="10"/>
      <name val="Stonehenge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Stonehenge"/>
    </font>
    <font>
      <b/>
      <sz val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Stonehenge"/>
    </font>
    <font>
      <b/>
      <sz val="12"/>
      <name val="Stonehenge"/>
    </font>
    <font>
      <sz val="9"/>
      <name val="Arial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CCCCCC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9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Fill="1" applyAlignment="1">
      <alignment horizontal="justify"/>
    </xf>
    <xf numFmtId="0" fontId="14" fillId="0" borderId="3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/>
    <xf numFmtId="0" fontId="15" fillId="0" borderId="0" xfId="0" applyFont="1"/>
    <xf numFmtId="2" fontId="3" fillId="0" borderId="0" xfId="0" applyNumberFormat="1" applyFont="1" applyAlignment="1">
      <alignment horizont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0" fillId="0" borderId="2" xfId="0" applyBorder="1"/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2" fontId="3" fillId="0" borderId="0" xfId="0" applyNumberFormat="1" applyFont="1" applyBorder="1"/>
    <xf numFmtId="0" fontId="7" fillId="0" borderId="0" xfId="0" applyFont="1" applyAlignment="1"/>
    <xf numFmtId="0" fontId="8" fillId="0" borderId="0" xfId="0" applyFont="1" applyBorder="1" applyAlignment="1">
      <alignment horizontal="center"/>
    </xf>
    <xf numFmtId="3" fontId="7" fillId="0" borderId="2" xfId="0" applyNumberFormat="1" applyFont="1" applyBorder="1"/>
    <xf numFmtId="0" fontId="12" fillId="0" borderId="2" xfId="0" applyFont="1" applyBorder="1"/>
    <xf numFmtId="2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19" fillId="0" borderId="0" xfId="0" applyFont="1" applyFill="1" applyBorder="1"/>
    <xf numFmtId="3" fontId="7" fillId="0" borderId="0" xfId="0" applyNumberFormat="1" applyFont="1"/>
    <xf numFmtId="4" fontId="7" fillId="0" borderId="0" xfId="0" applyNumberFormat="1" applyFont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2" fontId="0" fillId="0" borderId="0" xfId="0" applyNumberFormat="1"/>
    <xf numFmtId="0" fontId="6" fillId="0" borderId="2" xfId="0" applyFont="1" applyBorder="1"/>
    <xf numFmtId="0" fontId="3" fillId="0" borderId="2" xfId="0" applyFont="1" applyBorder="1"/>
    <xf numFmtId="0" fontId="6" fillId="0" borderId="2" xfId="0" applyFont="1" applyBorder="1" applyAlignment="1"/>
    <xf numFmtId="0" fontId="6" fillId="0" borderId="0" xfId="0" applyFont="1" applyFill="1" applyBorder="1" applyAlignment="1">
      <alignment horizontal="center"/>
    </xf>
    <xf numFmtId="0" fontId="16" fillId="0" borderId="0" xfId="0" applyFont="1"/>
    <xf numFmtId="8" fontId="16" fillId="0" borderId="0" xfId="0" applyNumberFormat="1" applyFont="1"/>
    <xf numFmtId="0" fontId="1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0" xfId="0" applyFont="1"/>
    <xf numFmtId="0" fontId="2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9" fillId="0" borderId="0" xfId="0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right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3" fillId="0" borderId="0" xfId="0" applyNumberFormat="1" applyFont="1"/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Border="1"/>
    <xf numFmtId="0" fontId="8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center" wrapText="1"/>
    </xf>
    <xf numFmtId="164" fontId="12" fillId="0" borderId="0" xfId="1" applyNumberFormat="1" applyFont="1"/>
    <xf numFmtId="0" fontId="24" fillId="0" borderId="0" xfId="0" applyFont="1"/>
    <xf numFmtId="2" fontId="3" fillId="0" borderId="0" xfId="0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 applyBorder="1"/>
    <xf numFmtId="2" fontId="3" fillId="0" borderId="2" xfId="0" applyNumberFormat="1" applyFont="1" applyBorder="1" applyAlignment="1">
      <alignment horizontal="center"/>
    </xf>
    <xf numFmtId="4" fontId="24" fillId="0" borderId="0" xfId="0" applyNumberFormat="1" applyFont="1"/>
    <xf numFmtId="0" fontId="24" fillId="0" borderId="2" xfId="0" applyFont="1" applyBorder="1" applyAlignment="1">
      <alignment horizontal="center"/>
    </xf>
    <xf numFmtId="0" fontId="15" fillId="0" borderId="2" xfId="0" applyFont="1" applyBorder="1"/>
    <xf numFmtId="0" fontId="16" fillId="0" borderId="0" xfId="0" applyFont="1" applyAlignment="1"/>
    <xf numFmtId="4" fontId="7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4" fontId="3" fillId="0" borderId="2" xfId="0" applyNumberFormat="1" applyFont="1" applyBorder="1" applyAlignment="1">
      <alignment horizontal="center"/>
    </xf>
    <xf numFmtId="0" fontId="22" fillId="0" borderId="0" xfId="0" applyFont="1"/>
    <xf numFmtId="8" fontId="0" fillId="0" borderId="0" xfId="0" applyNumberFormat="1"/>
    <xf numFmtId="0" fontId="1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0" fillId="0" borderId="0" xfId="0" applyFont="1" applyAlignment="1"/>
    <xf numFmtId="0" fontId="24" fillId="0" borderId="0" xfId="0" applyFont="1" applyAlignment="1"/>
    <xf numFmtId="4" fontId="7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0" fillId="0" borderId="0" xfId="0" applyNumberFormat="1"/>
    <xf numFmtId="164" fontId="26" fillId="0" borderId="0" xfId="1" applyNumberFormat="1" applyFont="1" applyAlignment="1">
      <alignment vertical="top"/>
    </xf>
    <xf numFmtId="43" fontId="27" fillId="0" borderId="0" xfId="1" applyFont="1" applyAlignment="1">
      <alignment vertical="top"/>
    </xf>
    <xf numFmtId="43" fontId="27" fillId="0" borderId="2" xfId="1" applyFont="1" applyBorder="1" applyAlignment="1">
      <alignment vertical="top"/>
    </xf>
    <xf numFmtId="43" fontId="28" fillId="0" borderId="0" xfId="1" applyFont="1" applyAlignment="1">
      <alignment vertical="center"/>
    </xf>
    <xf numFmtId="43" fontId="28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43" fontId="27" fillId="0" borderId="3" xfId="1" applyFont="1" applyBorder="1" applyAlignment="1">
      <alignment vertical="top"/>
    </xf>
    <xf numFmtId="43" fontId="26" fillId="0" borderId="0" xfId="1" applyFont="1" applyAlignment="1">
      <alignment vertical="top"/>
    </xf>
    <xf numFmtId="43" fontId="29" fillId="0" borderId="3" xfId="1" applyFont="1" applyBorder="1" applyAlignment="1">
      <alignment vertical="top"/>
    </xf>
    <xf numFmtId="164" fontId="29" fillId="0" borderId="3" xfId="1" applyNumberFormat="1" applyFont="1" applyBorder="1" applyAlignment="1">
      <alignment vertical="top"/>
    </xf>
    <xf numFmtId="0" fontId="30" fillId="2" borderId="0" xfId="0" applyFont="1" applyFill="1" applyAlignment="1">
      <alignment vertical="center"/>
    </xf>
    <xf numFmtId="166" fontId="30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5" fontId="31" fillId="2" borderId="3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0" fillId="0" borderId="6" xfId="0" applyBorder="1"/>
    <xf numFmtId="165" fontId="31" fillId="2" borderId="5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3"/>
  <sheetViews>
    <sheetView workbookViewId="0">
      <selection activeCell="E16" sqref="E16"/>
    </sheetView>
  </sheetViews>
  <sheetFormatPr defaultRowHeight="12.75"/>
  <cols>
    <col min="1" max="1" width="9.42578125" customWidth="1"/>
    <col min="2" max="7" width="9.140625" customWidth="1"/>
    <col min="9" max="9" width="11.5703125" customWidth="1"/>
  </cols>
  <sheetData>
    <row r="2" spans="1:10">
      <c r="A2" s="142" t="s">
        <v>83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>
      <c r="A3" s="142" t="s">
        <v>239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>
      <c r="A4" s="143" t="s">
        <v>223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>
      <c r="A5" s="142" t="s">
        <v>9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ht="15.75">
      <c r="A7" s="55" t="s">
        <v>50</v>
      </c>
      <c r="B7" s="56"/>
      <c r="C7" s="55" t="s">
        <v>23</v>
      </c>
      <c r="D7" s="56"/>
      <c r="E7" s="57"/>
      <c r="F7" s="53" t="s">
        <v>40</v>
      </c>
      <c r="G7" s="56"/>
      <c r="H7" s="56"/>
      <c r="I7" s="53" t="s">
        <v>51</v>
      </c>
      <c r="J7" s="56"/>
    </row>
    <row r="8" spans="1:10" ht="15.75">
      <c r="A8" s="9"/>
      <c r="B8" s="9"/>
      <c r="C8" s="9"/>
      <c r="D8" s="9"/>
      <c r="E8" s="9"/>
      <c r="F8" s="38"/>
      <c r="G8" s="9"/>
      <c r="H8" s="9"/>
      <c r="I8" s="9"/>
      <c r="J8" s="9"/>
    </row>
    <row r="9" spans="1:10" ht="15.75">
      <c r="A9" s="12">
        <v>0</v>
      </c>
      <c r="B9" s="9"/>
      <c r="C9" s="27">
        <f>+F9/7.5</f>
        <v>20.663933333333333</v>
      </c>
      <c r="D9" s="9"/>
      <c r="E9" s="38"/>
      <c r="F9" s="38">
        <f>+I9/240</f>
        <v>154.9795</v>
      </c>
      <c r="G9" s="9"/>
      <c r="H9" s="9"/>
      <c r="I9" s="122">
        <v>37195.08</v>
      </c>
      <c r="J9" s="9"/>
    </row>
    <row r="10" spans="1:10" ht="15.75">
      <c r="A10" s="12">
        <v>1</v>
      </c>
      <c r="B10" s="9"/>
      <c r="C10" s="27">
        <f t="shared" ref="C10:C49" si="0">+F10/7.5</f>
        <v>21.011544444444443</v>
      </c>
      <c r="D10" s="9"/>
      <c r="E10" s="38"/>
      <c r="F10" s="38">
        <f t="shared" ref="F10:F49" si="1">+I10/240</f>
        <v>157.58658333333332</v>
      </c>
      <c r="G10" s="9"/>
      <c r="H10" s="9"/>
      <c r="I10" s="122">
        <v>37820.78</v>
      </c>
      <c r="J10" s="9"/>
    </row>
    <row r="11" spans="1:10" ht="15.75">
      <c r="A11" s="12">
        <v>2</v>
      </c>
      <c r="B11" s="9"/>
      <c r="C11" s="27">
        <f t="shared" si="0"/>
        <v>21.088133333333335</v>
      </c>
      <c r="D11" s="9"/>
      <c r="E11" s="38"/>
      <c r="F11" s="38">
        <f t="shared" si="1"/>
        <v>158.161</v>
      </c>
      <c r="G11" s="9"/>
      <c r="H11" s="9"/>
      <c r="I11" s="122">
        <v>37958.639999999999</v>
      </c>
      <c r="J11" s="9"/>
    </row>
    <row r="12" spans="1:10" ht="15.75">
      <c r="A12" s="12">
        <v>3</v>
      </c>
      <c r="B12" s="9"/>
      <c r="C12" s="27">
        <f t="shared" si="0"/>
        <v>21.163549999999997</v>
      </c>
      <c r="D12" s="9"/>
      <c r="E12" s="38"/>
      <c r="F12" s="38">
        <f t="shared" si="1"/>
        <v>158.72662499999998</v>
      </c>
      <c r="G12" s="9"/>
      <c r="H12" s="9"/>
      <c r="I12" s="122">
        <v>38094.39</v>
      </c>
      <c r="J12" s="9"/>
    </row>
    <row r="13" spans="1:10" ht="15.75">
      <c r="A13" s="12">
        <v>4</v>
      </c>
      <c r="B13" s="9"/>
      <c r="C13" s="27">
        <f t="shared" si="0"/>
        <v>21.240727777777774</v>
      </c>
      <c r="D13" s="9"/>
      <c r="E13" s="38"/>
      <c r="F13" s="38">
        <f t="shared" si="1"/>
        <v>159.30545833333332</v>
      </c>
      <c r="G13" s="9"/>
      <c r="H13" s="9"/>
      <c r="I13" s="122">
        <v>38233.31</v>
      </c>
      <c r="J13" s="9"/>
    </row>
    <row r="14" spans="1:10" ht="15.75">
      <c r="A14" s="12">
        <v>5</v>
      </c>
      <c r="B14" s="9"/>
      <c r="C14" s="27">
        <f t="shared" si="0"/>
        <v>21.31496666666667</v>
      </c>
      <c r="D14" s="9"/>
      <c r="E14" s="38"/>
      <c r="F14" s="38">
        <f t="shared" si="1"/>
        <v>159.86225000000002</v>
      </c>
      <c r="G14" s="9"/>
      <c r="H14" s="9"/>
      <c r="I14" s="122">
        <v>38366.94</v>
      </c>
      <c r="J14" s="9"/>
    </row>
    <row r="15" spans="1:10" ht="15.75">
      <c r="A15" s="12">
        <v>6</v>
      </c>
      <c r="B15" s="9"/>
      <c r="C15" s="27">
        <f t="shared" si="0"/>
        <v>21.634883333333335</v>
      </c>
      <c r="D15" s="9"/>
      <c r="E15" s="38"/>
      <c r="F15" s="38">
        <f t="shared" si="1"/>
        <v>162.26162500000001</v>
      </c>
      <c r="G15" s="9"/>
      <c r="H15" s="9"/>
      <c r="I15" s="122">
        <v>38942.79</v>
      </c>
      <c r="J15" s="9"/>
    </row>
    <row r="16" spans="1:10" ht="15.75">
      <c r="A16" s="12">
        <v>7</v>
      </c>
      <c r="B16" s="9"/>
      <c r="C16" s="27">
        <f t="shared" si="0"/>
        <v>22.045533333333331</v>
      </c>
      <c r="D16" s="9"/>
      <c r="E16" s="38"/>
      <c r="F16" s="38">
        <f t="shared" si="1"/>
        <v>165.3415</v>
      </c>
      <c r="G16" s="9"/>
      <c r="H16" s="9"/>
      <c r="I16" s="122">
        <v>39681.96</v>
      </c>
      <c r="J16" s="9"/>
    </row>
    <row r="17" spans="1:10" ht="15.75">
      <c r="A17" s="12">
        <v>8</v>
      </c>
      <c r="B17" s="9"/>
      <c r="C17" s="27">
        <f t="shared" si="0"/>
        <v>22.627627777777779</v>
      </c>
      <c r="D17" s="9"/>
      <c r="E17" s="38"/>
      <c r="F17" s="38">
        <f t="shared" si="1"/>
        <v>169.70720833333334</v>
      </c>
      <c r="G17" s="9"/>
      <c r="H17" s="9"/>
      <c r="I17" s="122">
        <v>40729.730000000003</v>
      </c>
      <c r="J17" s="9"/>
    </row>
    <row r="18" spans="1:10" ht="15.75">
      <c r="A18" s="12">
        <v>9</v>
      </c>
      <c r="B18" s="9"/>
      <c r="C18" s="27">
        <f t="shared" si="0"/>
        <v>23.011172222222221</v>
      </c>
      <c r="D18" s="9"/>
      <c r="E18" s="38"/>
      <c r="F18" s="38">
        <f t="shared" si="1"/>
        <v>172.58379166666666</v>
      </c>
      <c r="G18" s="9"/>
      <c r="H18" s="9"/>
      <c r="I18" s="122">
        <v>41420.11</v>
      </c>
      <c r="J18" s="9"/>
    </row>
    <row r="19" spans="1:10" ht="15.75">
      <c r="A19" s="12">
        <v>10</v>
      </c>
      <c r="B19" s="9"/>
      <c r="C19" s="27">
        <f t="shared" si="0"/>
        <v>23.864877777777778</v>
      </c>
      <c r="D19" s="9"/>
      <c r="E19" s="38"/>
      <c r="F19" s="38">
        <f t="shared" si="1"/>
        <v>178.98658333333333</v>
      </c>
      <c r="G19" s="9"/>
      <c r="H19" s="9"/>
      <c r="I19" s="122">
        <v>42956.78</v>
      </c>
      <c r="J19" s="9"/>
    </row>
    <row r="20" spans="1:10" ht="15.75">
      <c r="A20" s="12">
        <v>11</v>
      </c>
      <c r="B20" s="9"/>
      <c r="C20" s="27">
        <f t="shared" si="0"/>
        <v>24.270222222222223</v>
      </c>
      <c r="D20" s="9"/>
      <c r="E20" s="38"/>
      <c r="F20" s="38">
        <f t="shared" si="1"/>
        <v>182.02666666666667</v>
      </c>
      <c r="G20" s="9"/>
      <c r="H20" s="9"/>
      <c r="I20" s="122">
        <v>43686.400000000001</v>
      </c>
      <c r="J20" s="9"/>
    </row>
    <row r="21" spans="1:10" ht="15.75">
      <c r="A21" s="12">
        <v>12</v>
      </c>
      <c r="B21" s="9"/>
      <c r="C21" s="27">
        <f t="shared" si="0"/>
        <v>25.082683333333332</v>
      </c>
      <c r="D21" s="9"/>
      <c r="E21" s="38"/>
      <c r="F21" s="38">
        <f t="shared" si="1"/>
        <v>188.120125</v>
      </c>
      <c r="G21" s="9"/>
      <c r="H21" s="9"/>
      <c r="I21" s="122">
        <v>45148.83</v>
      </c>
      <c r="J21" s="9"/>
    </row>
    <row r="22" spans="1:10" ht="15.75">
      <c r="A22" s="12">
        <v>13</v>
      </c>
      <c r="B22" s="9"/>
      <c r="C22" s="27">
        <f t="shared" si="0"/>
        <v>25.895733333333332</v>
      </c>
      <c r="D22" s="9"/>
      <c r="E22" s="38"/>
      <c r="F22" s="38">
        <f t="shared" si="1"/>
        <v>194.21799999999999</v>
      </c>
      <c r="G22" s="9"/>
      <c r="H22" s="9"/>
      <c r="I22" s="122">
        <v>46612.32</v>
      </c>
      <c r="J22" s="9"/>
    </row>
    <row r="23" spans="1:10" ht="15.75">
      <c r="A23" s="12">
        <v>14</v>
      </c>
      <c r="B23" s="9"/>
      <c r="C23" s="27">
        <f t="shared" si="0"/>
        <v>26.394172222222224</v>
      </c>
      <c r="D23" s="9"/>
      <c r="E23" s="38"/>
      <c r="F23" s="38">
        <f t="shared" si="1"/>
        <v>197.95629166666669</v>
      </c>
      <c r="G23" s="9"/>
      <c r="H23" s="9"/>
      <c r="I23" s="122">
        <v>47509.51</v>
      </c>
      <c r="J23" s="9"/>
    </row>
    <row r="24" spans="1:10" ht="15.75">
      <c r="A24" s="12">
        <v>15</v>
      </c>
      <c r="B24" s="9"/>
      <c r="C24" s="27">
        <f t="shared" si="0"/>
        <v>26.843705555555555</v>
      </c>
      <c r="D24" s="9"/>
      <c r="E24" s="38"/>
      <c r="F24" s="38">
        <f t="shared" si="1"/>
        <v>201.32779166666666</v>
      </c>
      <c r="G24" s="9"/>
      <c r="H24" s="9"/>
      <c r="I24" s="122">
        <v>48318.67</v>
      </c>
      <c r="J24" s="9"/>
    </row>
    <row r="25" spans="1:10" ht="15.75">
      <c r="A25" s="12">
        <v>16</v>
      </c>
      <c r="B25" s="9"/>
      <c r="C25" s="27">
        <f t="shared" si="0"/>
        <v>26.96566111111111</v>
      </c>
      <c r="D25" s="9"/>
      <c r="E25" s="38"/>
      <c r="F25" s="38">
        <f t="shared" si="1"/>
        <v>202.24245833333333</v>
      </c>
      <c r="G25" s="9"/>
      <c r="H25" s="9"/>
      <c r="I25" s="122">
        <v>48538.19</v>
      </c>
      <c r="J25" s="9"/>
    </row>
    <row r="26" spans="1:10" ht="15.75">
      <c r="A26" s="12">
        <v>17</v>
      </c>
      <c r="B26" s="9"/>
      <c r="C26" s="27">
        <f t="shared" si="0"/>
        <v>27.061105555555557</v>
      </c>
      <c r="D26" s="9"/>
      <c r="E26" s="38"/>
      <c r="F26" s="38">
        <f t="shared" si="1"/>
        <v>202.95829166666667</v>
      </c>
      <c r="G26" s="9"/>
      <c r="H26" s="9"/>
      <c r="I26" s="122">
        <v>48709.99</v>
      </c>
      <c r="J26" s="9"/>
    </row>
    <row r="27" spans="1:10" ht="15.75">
      <c r="A27" s="12">
        <v>18</v>
      </c>
      <c r="B27" s="9"/>
      <c r="C27" s="27">
        <f t="shared" si="0"/>
        <v>27.554827777777781</v>
      </c>
      <c r="D27" s="9"/>
      <c r="E27" s="38"/>
      <c r="F27" s="38">
        <f t="shared" si="1"/>
        <v>206.66120833333335</v>
      </c>
      <c r="G27" s="9"/>
      <c r="H27" s="9"/>
      <c r="I27" s="122">
        <v>49598.69</v>
      </c>
      <c r="J27" s="9"/>
    </row>
    <row r="28" spans="1:10" ht="15.75">
      <c r="A28" s="40">
        <v>19</v>
      </c>
      <c r="B28" s="39"/>
      <c r="C28" s="27">
        <f t="shared" si="0"/>
        <v>28.024983333333335</v>
      </c>
      <c r="D28" s="39"/>
      <c r="E28" s="39"/>
      <c r="F28" s="38">
        <f t="shared" si="1"/>
        <v>210.187375</v>
      </c>
      <c r="G28" s="39"/>
      <c r="H28" s="39"/>
      <c r="I28" s="122">
        <v>50444.97</v>
      </c>
      <c r="J28" s="39"/>
    </row>
    <row r="29" spans="1:10" ht="15.75">
      <c r="A29" s="40">
        <v>20</v>
      </c>
      <c r="B29" s="39"/>
      <c r="C29" s="27">
        <f t="shared" si="0"/>
        <v>28.098627777777779</v>
      </c>
      <c r="D29" s="39"/>
      <c r="E29" s="39"/>
      <c r="F29" s="38">
        <f t="shared" si="1"/>
        <v>210.73970833333334</v>
      </c>
      <c r="G29" s="39"/>
      <c r="H29" s="39"/>
      <c r="I29" s="122">
        <v>50577.53</v>
      </c>
      <c r="J29" s="39"/>
    </row>
    <row r="30" spans="1:10" ht="15.75">
      <c r="A30" s="40">
        <v>21</v>
      </c>
      <c r="B30" s="39"/>
      <c r="C30" s="27">
        <f t="shared" si="0"/>
        <v>28.225888888888889</v>
      </c>
      <c r="D30" s="39"/>
      <c r="E30" s="39"/>
      <c r="F30" s="38">
        <f t="shared" si="1"/>
        <v>211.69416666666666</v>
      </c>
      <c r="G30" s="39"/>
      <c r="H30" s="39"/>
      <c r="I30" s="122">
        <v>50806.6</v>
      </c>
      <c r="J30" s="39"/>
    </row>
    <row r="31" spans="1:10" ht="15.75">
      <c r="A31" s="40">
        <v>22</v>
      </c>
      <c r="B31" s="39"/>
      <c r="C31" s="27">
        <f t="shared" si="0"/>
        <v>28.322511111111108</v>
      </c>
      <c r="D31" s="39"/>
      <c r="E31" s="39"/>
      <c r="F31" s="38">
        <f t="shared" si="1"/>
        <v>212.41883333333331</v>
      </c>
      <c r="G31" s="39"/>
      <c r="H31" s="39"/>
      <c r="I31" s="122">
        <v>50980.52</v>
      </c>
      <c r="J31" s="39"/>
    </row>
    <row r="32" spans="1:10" ht="15.75">
      <c r="A32" s="40">
        <v>23</v>
      </c>
      <c r="B32" s="39"/>
      <c r="C32" s="27">
        <f t="shared" si="0"/>
        <v>28.868672222222223</v>
      </c>
      <c r="D32" s="39"/>
      <c r="E32" s="39"/>
      <c r="F32" s="38">
        <f t="shared" si="1"/>
        <v>216.51504166666666</v>
      </c>
      <c r="G32" s="39"/>
      <c r="H32" s="39"/>
      <c r="I32" s="122">
        <v>51963.61</v>
      </c>
      <c r="J32" s="39"/>
    </row>
    <row r="33" spans="1:9" ht="15.75">
      <c r="A33" s="58">
        <v>24</v>
      </c>
      <c r="C33" s="27">
        <f t="shared" si="0"/>
        <v>29.613966666666666</v>
      </c>
      <c r="F33" s="38">
        <f t="shared" si="1"/>
        <v>222.10475</v>
      </c>
      <c r="I33" s="122">
        <v>53305.14</v>
      </c>
    </row>
    <row r="34" spans="1:9" ht="15.75">
      <c r="A34" s="58">
        <v>25</v>
      </c>
      <c r="C34" s="27">
        <f t="shared" si="0"/>
        <v>30.435855555555559</v>
      </c>
      <c r="F34" s="38">
        <f t="shared" si="1"/>
        <v>228.26891666666668</v>
      </c>
      <c r="I34" s="122">
        <v>54784.54</v>
      </c>
    </row>
    <row r="35" spans="1:9" ht="15.75">
      <c r="A35" s="58">
        <v>26</v>
      </c>
      <c r="C35" s="27">
        <f t="shared" si="0"/>
        <v>31.106916666666667</v>
      </c>
      <c r="F35" s="38">
        <f t="shared" si="1"/>
        <v>233.301875</v>
      </c>
      <c r="I35" s="122">
        <v>55992.45</v>
      </c>
    </row>
    <row r="36" spans="1:9" ht="15.75">
      <c r="A36" s="58">
        <v>27</v>
      </c>
      <c r="C36" s="27">
        <f t="shared" si="0"/>
        <v>31.637755555555554</v>
      </c>
      <c r="F36" s="38">
        <f t="shared" si="1"/>
        <v>237.28316666666666</v>
      </c>
      <c r="I36" s="122">
        <v>56947.96</v>
      </c>
    </row>
    <row r="37" spans="1:9" ht="15.75">
      <c r="A37" s="58">
        <v>28</v>
      </c>
      <c r="C37" s="27">
        <f t="shared" si="0"/>
        <v>31.714933333333331</v>
      </c>
      <c r="F37" s="38">
        <f t="shared" si="1"/>
        <v>237.86199999999999</v>
      </c>
      <c r="I37" s="122">
        <v>57086.879999999997</v>
      </c>
    </row>
    <row r="38" spans="1:9" ht="15.75">
      <c r="A38" s="58">
        <v>29</v>
      </c>
      <c r="C38" s="27">
        <f t="shared" si="0"/>
        <v>31.837483333333335</v>
      </c>
      <c r="F38" s="38">
        <f t="shared" si="1"/>
        <v>238.781125</v>
      </c>
      <c r="I38" s="122">
        <v>57307.47</v>
      </c>
    </row>
    <row r="39" spans="1:9" ht="15.75">
      <c r="A39" s="58">
        <v>30</v>
      </c>
      <c r="C39" s="27">
        <f t="shared" si="0"/>
        <v>31.960027777777778</v>
      </c>
      <c r="F39" s="38">
        <f t="shared" si="1"/>
        <v>239.70020833333334</v>
      </c>
      <c r="I39" s="122">
        <v>57528.05</v>
      </c>
    </row>
    <row r="40" spans="1:9" ht="15.75">
      <c r="A40" s="58">
        <v>31</v>
      </c>
      <c r="C40" s="27">
        <f t="shared" si="0"/>
        <v>32.082572222222225</v>
      </c>
      <c r="F40" s="38">
        <f t="shared" si="1"/>
        <v>240.61929166666667</v>
      </c>
      <c r="I40" s="122">
        <v>57748.63</v>
      </c>
    </row>
    <row r="41" spans="1:9" ht="15.75">
      <c r="A41" s="58">
        <v>32</v>
      </c>
      <c r="C41" s="27">
        <f t="shared" si="0"/>
        <v>32.205122222222222</v>
      </c>
      <c r="F41" s="38">
        <f t="shared" si="1"/>
        <v>241.53841666666668</v>
      </c>
      <c r="I41" s="122">
        <v>57969.22</v>
      </c>
    </row>
    <row r="42" spans="1:9" ht="15.75">
      <c r="A42" s="58">
        <v>33</v>
      </c>
      <c r="C42" s="27">
        <f t="shared" si="0"/>
        <v>32.327666666666666</v>
      </c>
      <c r="F42" s="38">
        <f t="shared" si="1"/>
        <v>242.45750000000001</v>
      </c>
      <c r="I42" s="122">
        <v>58189.8</v>
      </c>
    </row>
    <row r="43" spans="1:9" ht="15.75">
      <c r="A43" s="58">
        <v>34</v>
      </c>
      <c r="C43" s="27">
        <f t="shared" si="0"/>
        <v>32.450216666666662</v>
      </c>
      <c r="F43" s="38">
        <f t="shared" si="1"/>
        <v>243.37662499999999</v>
      </c>
      <c r="I43" s="122">
        <v>58410.39</v>
      </c>
    </row>
    <row r="44" spans="1:9" ht="15.75">
      <c r="A44" s="58">
        <v>35</v>
      </c>
      <c r="C44" s="27">
        <f t="shared" si="0"/>
        <v>32.572761111111113</v>
      </c>
      <c r="F44" s="38">
        <f t="shared" si="1"/>
        <v>244.29570833333335</v>
      </c>
      <c r="I44" s="122">
        <v>58630.97</v>
      </c>
    </row>
    <row r="45" spans="1:9" ht="15.75">
      <c r="A45" s="58">
        <v>36</v>
      </c>
      <c r="C45" s="27">
        <f t="shared" si="0"/>
        <v>32.695305555555557</v>
      </c>
      <c r="F45" s="38">
        <f t="shared" si="1"/>
        <v>245.21479166666668</v>
      </c>
      <c r="I45" s="122">
        <v>58851.55</v>
      </c>
    </row>
    <row r="46" spans="1:9" ht="15.75">
      <c r="A46" s="58">
        <v>37</v>
      </c>
      <c r="C46" s="27">
        <f t="shared" si="0"/>
        <v>32.817855555555553</v>
      </c>
      <c r="F46" s="38">
        <f t="shared" si="1"/>
        <v>246.13391666666666</v>
      </c>
      <c r="I46" s="122">
        <v>59072.14</v>
      </c>
    </row>
    <row r="47" spans="1:9" ht="15.75">
      <c r="A47" s="58">
        <v>38</v>
      </c>
      <c r="C47" s="27">
        <f t="shared" si="0"/>
        <v>32.940399999999997</v>
      </c>
      <c r="F47" s="38">
        <f t="shared" si="1"/>
        <v>247.053</v>
      </c>
      <c r="I47" s="122">
        <v>59292.72</v>
      </c>
    </row>
    <row r="48" spans="1:9" ht="15.75">
      <c r="A48" s="58">
        <v>39</v>
      </c>
      <c r="C48" s="27">
        <f t="shared" si="0"/>
        <v>33.062949999999994</v>
      </c>
      <c r="F48" s="38">
        <f t="shared" si="1"/>
        <v>247.97212499999998</v>
      </c>
      <c r="I48" s="122">
        <v>59513.31</v>
      </c>
    </row>
    <row r="49" spans="1:10" ht="15.75">
      <c r="A49" s="58">
        <v>40</v>
      </c>
      <c r="C49" s="27">
        <f t="shared" si="0"/>
        <v>33.185494444444444</v>
      </c>
      <c r="F49" s="38">
        <f t="shared" si="1"/>
        <v>248.89120833333334</v>
      </c>
      <c r="I49" s="122">
        <v>59733.89</v>
      </c>
    </row>
    <row r="50" spans="1:10" ht="15.75">
      <c r="A50" s="58">
        <v>41</v>
      </c>
      <c r="C50" s="27">
        <f>+F50/7.5</f>
        <v>33.306861111111111</v>
      </c>
      <c r="F50" s="38">
        <f>+I50/240</f>
        <v>249.80145833333333</v>
      </c>
      <c r="I50" s="122">
        <v>59952.35</v>
      </c>
    </row>
    <row r="51" spans="1:10" ht="15.75">
      <c r="A51" s="58">
        <v>42</v>
      </c>
      <c r="C51" s="27">
        <f>+F51/7.5</f>
        <v>33.428233333333331</v>
      </c>
      <c r="F51" s="38">
        <f>+I51/240</f>
        <v>250.71174999999999</v>
      </c>
      <c r="I51" s="122">
        <v>60170.82</v>
      </c>
    </row>
    <row r="52" spans="1:10" ht="15.75">
      <c r="A52" s="58"/>
      <c r="C52" s="27"/>
      <c r="F52" s="41"/>
      <c r="I52" s="77"/>
    </row>
    <row r="53" spans="1:10">
      <c r="A53" s="22" t="s">
        <v>185</v>
      </c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4">
    <mergeCell ref="A2:J2"/>
    <mergeCell ref="A3:J3"/>
    <mergeCell ref="A4:J4"/>
    <mergeCell ref="A5:J5"/>
  </mergeCells>
  <phoneticPr fontId="0" type="noConversion"/>
  <pageMargins left="0.75" right="0.5" top="0.25" bottom="0.25" header="0.5" footer="0.5"/>
  <pageSetup scale="95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73"/>
  <sheetViews>
    <sheetView workbookViewId="0">
      <selection activeCell="A4" sqref="A4"/>
    </sheetView>
  </sheetViews>
  <sheetFormatPr defaultRowHeight="12.75"/>
  <sheetData>
    <row r="2" spans="1:9" ht="15.75">
      <c r="A2" s="152" t="s">
        <v>99</v>
      </c>
      <c r="B2" s="152"/>
      <c r="C2" s="152"/>
      <c r="D2" s="152"/>
      <c r="E2" s="152"/>
      <c r="F2" s="152"/>
      <c r="G2" s="152"/>
      <c r="H2" s="152"/>
      <c r="I2" s="152"/>
    </row>
    <row r="3" spans="1:9" ht="15.75">
      <c r="A3" s="152" t="s">
        <v>219</v>
      </c>
      <c r="B3" s="152"/>
      <c r="C3" s="152"/>
      <c r="D3" s="152"/>
      <c r="E3" s="152"/>
      <c r="F3" s="152"/>
      <c r="G3" s="152"/>
      <c r="H3" s="152"/>
      <c r="I3" s="152"/>
    </row>
    <row r="4" spans="1:9" ht="15.75">
      <c r="A4" s="86"/>
      <c r="B4" s="86"/>
      <c r="C4" s="87" t="s">
        <v>9</v>
      </c>
      <c r="D4" s="86"/>
      <c r="E4" s="86"/>
    </row>
    <row r="5" spans="1:9">
      <c r="I5" t="s">
        <v>9</v>
      </c>
    </row>
    <row r="6" spans="1:9">
      <c r="B6" t="s">
        <v>207</v>
      </c>
      <c r="F6" s="119">
        <v>5</v>
      </c>
      <c r="H6" s="88" t="s">
        <v>100</v>
      </c>
      <c r="I6" s="71">
        <v>1500</v>
      </c>
    </row>
    <row r="7" spans="1:9">
      <c r="B7" t="s">
        <v>208</v>
      </c>
      <c r="F7" s="119" t="s">
        <v>209</v>
      </c>
      <c r="I7" s="120">
        <v>500</v>
      </c>
    </row>
    <row r="8" spans="1:9">
      <c r="B8" t="s">
        <v>148</v>
      </c>
      <c r="H8" s="88"/>
      <c r="I8" s="71">
        <v>1500</v>
      </c>
    </row>
    <row r="9" spans="1:9">
      <c r="B9" t="s">
        <v>101</v>
      </c>
      <c r="I9" s="71">
        <v>1200</v>
      </c>
    </row>
    <row r="10" spans="1:9">
      <c r="B10" t="s">
        <v>102</v>
      </c>
      <c r="I10" s="71">
        <v>4500</v>
      </c>
    </row>
    <row r="11" spans="1:9">
      <c r="B11" t="s">
        <v>103</v>
      </c>
      <c r="I11" s="71">
        <v>1800</v>
      </c>
    </row>
    <row r="12" spans="1:9">
      <c r="B12" t="s">
        <v>104</v>
      </c>
      <c r="I12" s="71">
        <v>1000</v>
      </c>
    </row>
    <row r="13" spans="1:9">
      <c r="B13" t="s">
        <v>105</v>
      </c>
      <c r="I13" s="71">
        <v>1600</v>
      </c>
    </row>
    <row r="14" spans="1:9">
      <c r="B14" s="95" t="s">
        <v>175</v>
      </c>
      <c r="I14" s="71">
        <v>8000</v>
      </c>
    </row>
    <row r="15" spans="1:9">
      <c r="B15" s="95" t="s">
        <v>210</v>
      </c>
      <c r="I15" s="71">
        <v>1150</v>
      </c>
    </row>
    <row r="16" spans="1:9">
      <c r="B16" s="95" t="s">
        <v>211</v>
      </c>
      <c r="I16" s="71">
        <v>1150</v>
      </c>
    </row>
    <row r="17" spans="2:9">
      <c r="B17" s="95" t="s">
        <v>218</v>
      </c>
      <c r="I17" s="71">
        <v>1000</v>
      </c>
    </row>
    <row r="18" spans="2:9">
      <c r="B18" t="s">
        <v>106</v>
      </c>
      <c r="I18" s="71">
        <v>3500</v>
      </c>
    </row>
    <row r="19" spans="2:9">
      <c r="B19" t="s">
        <v>107</v>
      </c>
      <c r="I19" s="71">
        <v>1400</v>
      </c>
    </row>
    <row r="20" spans="2:9">
      <c r="B20" t="s">
        <v>108</v>
      </c>
      <c r="I20" s="71">
        <v>1200</v>
      </c>
    </row>
    <row r="21" spans="2:9">
      <c r="B21" t="s">
        <v>109</v>
      </c>
      <c r="I21" s="71">
        <v>8000</v>
      </c>
    </row>
    <row r="22" spans="2:9">
      <c r="B22" t="s">
        <v>110</v>
      </c>
      <c r="I22" s="71">
        <v>1500</v>
      </c>
    </row>
    <row r="23" spans="2:9">
      <c r="B23" t="s">
        <v>159</v>
      </c>
      <c r="I23" s="71">
        <v>900</v>
      </c>
    </row>
    <row r="24" spans="2:9">
      <c r="B24" t="s">
        <v>111</v>
      </c>
      <c r="I24" s="71">
        <v>2500</v>
      </c>
    </row>
    <row r="25" spans="2:9">
      <c r="B25" t="s">
        <v>112</v>
      </c>
      <c r="I25" s="71">
        <v>1400</v>
      </c>
    </row>
    <row r="26" spans="2:9">
      <c r="B26" t="s">
        <v>113</v>
      </c>
      <c r="I26" s="71">
        <v>1500</v>
      </c>
    </row>
    <row r="27" spans="2:9">
      <c r="B27" t="s">
        <v>114</v>
      </c>
      <c r="I27" s="71">
        <v>1500</v>
      </c>
    </row>
    <row r="28" spans="2:9">
      <c r="B28" t="s">
        <v>115</v>
      </c>
      <c r="I28" s="71">
        <v>1500</v>
      </c>
    </row>
    <row r="29" spans="2:9">
      <c r="B29" t="s">
        <v>116</v>
      </c>
      <c r="I29" s="71">
        <v>2500</v>
      </c>
    </row>
    <row r="30" spans="2:9">
      <c r="B30" t="s">
        <v>117</v>
      </c>
      <c r="I30" s="71">
        <v>1400</v>
      </c>
    </row>
    <row r="31" spans="2:9">
      <c r="B31" t="s">
        <v>118</v>
      </c>
      <c r="I31" s="71">
        <v>8000</v>
      </c>
    </row>
    <row r="32" spans="2:9">
      <c r="B32" t="s">
        <v>119</v>
      </c>
      <c r="I32" s="71">
        <v>3000</v>
      </c>
    </row>
    <row r="33" spans="2:9">
      <c r="B33" t="s">
        <v>120</v>
      </c>
      <c r="I33" s="71">
        <v>2250</v>
      </c>
    </row>
    <row r="34" spans="2:9">
      <c r="B34" t="s">
        <v>143</v>
      </c>
      <c r="I34" s="71">
        <v>2000</v>
      </c>
    </row>
    <row r="35" spans="2:9">
      <c r="B35" t="s">
        <v>121</v>
      </c>
      <c r="I35" s="71">
        <v>8000</v>
      </c>
    </row>
    <row r="36" spans="2:9">
      <c r="B36" t="s">
        <v>122</v>
      </c>
      <c r="I36" s="71">
        <v>3000</v>
      </c>
    </row>
    <row r="37" spans="2:9">
      <c r="B37" t="s">
        <v>123</v>
      </c>
      <c r="I37" s="71">
        <v>2250</v>
      </c>
    </row>
    <row r="38" spans="2:9">
      <c r="B38" t="s">
        <v>124</v>
      </c>
      <c r="I38" s="71">
        <v>2000</v>
      </c>
    </row>
    <row r="39" spans="2:9">
      <c r="B39" t="s">
        <v>125</v>
      </c>
      <c r="I39" s="71">
        <v>8000</v>
      </c>
    </row>
    <row r="40" spans="2:9">
      <c r="B40" t="s">
        <v>203</v>
      </c>
      <c r="I40" s="71">
        <v>9000</v>
      </c>
    </row>
    <row r="41" spans="2:9">
      <c r="B41" t="s">
        <v>142</v>
      </c>
      <c r="I41" s="71">
        <v>2000</v>
      </c>
    </row>
    <row r="42" spans="2:9">
      <c r="B42" t="s">
        <v>126</v>
      </c>
      <c r="I42" s="71">
        <v>3500</v>
      </c>
    </row>
    <row r="43" spans="2:9">
      <c r="B43" t="s">
        <v>127</v>
      </c>
      <c r="I43" s="71">
        <v>1800</v>
      </c>
    </row>
    <row r="44" spans="2:9">
      <c r="B44" t="s">
        <v>128</v>
      </c>
      <c r="I44" s="71">
        <v>1000</v>
      </c>
    </row>
    <row r="45" spans="2:9">
      <c r="B45" t="s">
        <v>129</v>
      </c>
      <c r="I45" s="71">
        <v>3500</v>
      </c>
    </row>
    <row r="46" spans="2:9">
      <c r="B46" t="s">
        <v>130</v>
      </c>
      <c r="I46" s="71">
        <v>1800</v>
      </c>
    </row>
    <row r="47" spans="2:9">
      <c r="B47" t="s">
        <v>131</v>
      </c>
      <c r="I47" s="71">
        <v>1000</v>
      </c>
    </row>
    <row r="48" spans="2:9">
      <c r="B48" s="95" t="s">
        <v>212</v>
      </c>
      <c r="I48" s="71">
        <v>2000</v>
      </c>
    </row>
    <row r="49" spans="2:9">
      <c r="B49" t="s">
        <v>132</v>
      </c>
      <c r="I49" s="71">
        <v>800</v>
      </c>
    </row>
    <row r="50" spans="2:9">
      <c r="B50" t="s">
        <v>133</v>
      </c>
      <c r="I50" s="71">
        <v>900</v>
      </c>
    </row>
    <row r="51" spans="2:9">
      <c r="B51" t="s">
        <v>154</v>
      </c>
      <c r="I51" s="71">
        <v>900</v>
      </c>
    </row>
    <row r="52" spans="2:9">
      <c r="B52" t="s">
        <v>134</v>
      </c>
      <c r="I52" s="71">
        <v>900</v>
      </c>
    </row>
    <row r="53" spans="2:9">
      <c r="B53" t="s">
        <v>160</v>
      </c>
      <c r="I53" s="71">
        <v>900</v>
      </c>
    </row>
    <row r="54" spans="2:9">
      <c r="B54" t="s">
        <v>161</v>
      </c>
      <c r="I54" s="71">
        <v>900</v>
      </c>
    </row>
    <row r="55" spans="2:9">
      <c r="B55" t="s">
        <v>162</v>
      </c>
      <c r="I55" s="71">
        <v>900</v>
      </c>
    </row>
    <row r="56" spans="2:9">
      <c r="B56" t="s">
        <v>163</v>
      </c>
      <c r="I56" s="71">
        <v>900</v>
      </c>
    </row>
    <row r="57" spans="2:9">
      <c r="B57" t="s">
        <v>135</v>
      </c>
      <c r="I57" s="71">
        <v>1000</v>
      </c>
    </row>
    <row r="58" spans="2:9">
      <c r="B58" t="s">
        <v>136</v>
      </c>
      <c r="I58" s="71">
        <v>2500</v>
      </c>
    </row>
    <row r="59" spans="2:9">
      <c r="B59" t="s">
        <v>137</v>
      </c>
      <c r="I59" s="71">
        <v>2500</v>
      </c>
    </row>
    <row r="60" spans="2:9">
      <c r="B60" t="s">
        <v>204</v>
      </c>
      <c r="I60" s="71">
        <v>2500</v>
      </c>
    </row>
    <row r="61" spans="2:9">
      <c r="B61" t="s">
        <v>138</v>
      </c>
      <c r="I61" s="71">
        <v>2500</v>
      </c>
    </row>
    <row r="62" spans="2:9">
      <c r="B62" t="s">
        <v>139</v>
      </c>
      <c r="I62" s="71">
        <v>1500</v>
      </c>
    </row>
    <row r="63" spans="2:9">
      <c r="B63" t="s">
        <v>205</v>
      </c>
      <c r="I63" s="71">
        <v>1500</v>
      </c>
    </row>
    <row r="64" spans="2:9">
      <c r="B64" s="95" t="s">
        <v>206</v>
      </c>
      <c r="C64" s="95"/>
      <c r="D64" s="95"/>
      <c r="E64" s="95"/>
      <c r="F64" s="95"/>
      <c r="G64" s="95"/>
      <c r="H64" s="95"/>
      <c r="I64" s="100">
        <v>1500</v>
      </c>
    </row>
    <row r="65" spans="1:9">
      <c r="B65" t="s">
        <v>155</v>
      </c>
      <c r="I65" s="71">
        <v>1500</v>
      </c>
    </row>
    <row r="66" spans="1:9">
      <c r="B66" t="s">
        <v>140</v>
      </c>
      <c r="I66" s="71">
        <v>1000</v>
      </c>
    </row>
    <row r="67" spans="1:9">
      <c r="B67" s="95" t="s">
        <v>213</v>
      </c>
      <c r="I67" s="71">
        <v>500</v>
      </c>
    </row>
    <row r="68" spans="1:9">
      <c r="B68" s="95" t="s">
        <v>214</v>
      </c>
      <c r="I68" s="71">
        <v>500</v>
      </c>
    </row>
    <row r="69" spans="1:9">
      <c r="B69" s="95" t="s">
        <v>215</v>
      </c>
      <c r="I69" s="71">
        <v>500</v>
      </c>
    </row>
    <row r="71" spans="1:9">
      <c r="A71" t="s">
        <v>141</v>
      </c>
    </row>
    <row r="72" spans="1:9">
      <c r="A72" t="s">
        <v>9</v>
      </c>
    </row>
    <row r="73" spans="1:9">
      <c r="A73" s="95" t="s">
        <v>174</v>
      </c>
    </row>
  </sheetData>
  <mergeCells count="2">
    <mergeCell ref="A2:I2"/>
    <mergeCell ref="A3:I3"/>
  </mergeCells>
  <phoneticPr fontId="0" type="noConversion"/>
  <pageMargins left="1.35" right="0.5" top="0" bottom="0" header="0" footer="0"/>
  <pageSetup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4"/>
  <sheetViews>
    <sheetView workbookViewId="0">
      <selection activeCell="E20" sqref="E20"/>
    </sheetView>
  </sheetViews>
  <sheetFormatPr defaultRowHeight="12.75"/>
  <cols>
    <col min="7" max="7" width="12.85546875" bestFit="1" customWidth="1"/>
    <col min="11" max="11" width="10.28515625" style="92" bestFit="1" customWidth="1"/>
  </cols>
  <sheetData>
    <row r="1" spans="1:11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11">
      <c r="A2" s="142" t="s">
        <v>98</v>
      </c>
      <c r="B2" s="142"/>
      <c r="C2" s="142"/>
      <c r="D2" s="142"/>
      <c r="E2" s="142"/>
      <c r="F2" s="142"/>
      <c r="G2" s="142"/>
      <c r="H2" s="142"/>
      <c r="I2" s="142"/>
    </row>
    <row r="3" spans="1:11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11">
      <c r="A4" s="154" t="s">
        <v>9</v>
      </c>
      <c r="B4" s="154"/>
      <c r="C4" s="154"/>
      <c r="D4" s="154"/>
      <c r="E4" s="154"/>
      <c r="F4" s="154"/>
      <c r="G4" s="154"/>
      <c r="H4" s="154"/>
      <c r="I4" s="154"/>
    </row>
    <row r="5" spans="1:11">
      <c r="F5" s="34"/>
      <c r="G5" s="34"/>
    </row>
    <row r="6" spans="1:11">
      <c r="C6" s="2" t="s">
        <v>18</v>
      </c>
      <c r="D6" s="3"/>
      <c r="E6" s="18" t="s">
        <v>9</v>
      </c>
      <c r="F6" s="66"/>
      <c r="G6" s="84" t="s">
        <v>73</v>
      </c>
      <c r="H6" s="20"/>
      <c r="I6" s="19"/>
    </row>
    <row r="7" spans="1:11" ht="12.95" customHeight="1">
      <c r="C7" s="12">
        <v>0</v>
      </c>
      <c r="D7" s="9"/>
      <c r="E7" s="31" t="s">
        <v>9</v>
      </c>
      <c r="F7" s="31"/>
      <c r="G7" s="128">
        <v>65608.289999999994</v>
      </c>
      <c r="H7" s="21"/>
      <c r="I7" s="9"/>
      <c r="K7"/>
    </row>
    <row r="8" spans="1:11" ht="12.95" customHeight="1">
      <c r="C8" s="12">
        <v>1</v>
      </c>
      <c r="D8" s="9"/>
      <c r="E8" s="31" t="s">
        <v>9</v>
      </c>
      <c r="F8" s="31"/>
      <c r="G8" s="128">
        <v>66216.509999999995</v>
      </c>
      <c r="H8" s="21"/>
      <c r="I8" s="9"/>
      <c r="K8"/>
    </row>
    <row r="9" spans="1:11" ht="12.95" customHeight="1">
      <c r="C9" s="12">
        <v>2</v>
      </c>
      <c r="D9" s="9"/>
      <c r="E9" s="31" t="s">
        <v>9</v>
      </c>
      <c r="F9" s="31"/>
      <c r="G9" s="128">
        <v>66392.31</v>
      </c>
      <c r="H9" s="21"/>
      <c r="I9" s="9"/>
      <c r="K9"/>
    </row>
    <row r="10" spans="1:11" ht="12.95" customHeight="1">
      <c r="C10" s="12">
        <v>3</v>
      </c>
      <c r="D10" s="9"/>
      <c r="E10" s="31" t="s">
        <v>9</v>
      </c>
      <c r="F10" s="31"/>
      <c r="G10" s="128">
        <v>66566.7</v>
      </c>
      <c r="H10" s="21"/>
      <c r="I10" s="9"/>
      <c r="K10"/>
    </row>
    <row r="11" spans="1:11" ht="12.95" customHeight="1">
      <c r="C11" s="12">
        <v>4</v>
      </c>
      <c r="D11" s="9"/>
      <c r="E11" s="31" t="s">
        <v>9</v>
      </c>
      <c r="F11" s="31"/>
      <c r="G11" s="128">
        <v>66743.91</v>
      </c>
      <c r="H11" s="21"/>
      <c r="I11" s="9"/>
      <c r="K11"/>
    </row>
    <row r="12" spans="1:11" ht="12.95" customHeight="1">
      <c r="C12" s="12">
        <v>5</v>
      </c>
      <c r="D12" s="9"/>
      <c r="E12" s="31" t="s">
        <v>9</v>
      </c>
      <c r="F12" s="31"/>
      <c r="G12" s="128">
        <v>66918.3</v>
      </c>
      <c r="H12" s="21"/>
      <c r="I12" s="9"/>
      <c r="K12"/>
    </row>
    <row r="13" spans="1:11" ht="12.95" customHeight="1">
      <c r="C13" s="12">
        <v>6</v>
      </c>
      <c r="D13" s="9"/>
      <c r="E13" s="31" t="s">
        <v>9</v>
      </c>
      <c r="F13" s="31"/>
      <c r="G13" s="128">
        <v>67095.520000000004</v>
      </c>
      <c r="H13" s="21"/>
      <c r="I13" s="9"/>
      <c r="K13"/>
    </row>
    <row r="14" spans="1:11" ht="12.95" customHeight="1">
      <c r="C14" s="12">
        <v>7</v>
      </c>
      <c r="D14" s="9"/>
      <c r="E14" s="31" t="s">
        <v>9</v>
      </c>
      <c r="F14" s="31"/>
      <c r="G14" s="128">
        <v>67271.33</v>
      </c>
      <c r="H14" s="21"/>
      <c r="I14" s="9"/>
      <c r="K14"/>
    </row>
    <row r="15" spans="1:11" ht="12.95" customHeight="1">
      <c r="C15" s="12">
        <v>8</v>
      </c>
      <c r="D15" s="9"/>
      <c r="E15" s="31" t="s">
        <v>9</v>
      </c>
      <c r="F15" s="31"/>
      <c r="G15" s="128">
        <v>67621.509999999995</v>
      </c>
      <c r="H15" s="21"/>
      <c r="I15" s="9"/>
      <c r="K15"/>
    </row>
    <row r="16" spans="1:11" ht="12.95" customHeight="1">
      <c r="C16" s="12">
        <v>9</v>
      </c>
      <c r="D16" s="9"/>
      <c r="E16" s="31" t="s">
        <v>9</v>
      </c>
      <c r="F16" s="31"/>
      <c r="G16" s="128">
        <v>68429.64</v>
      </c>
      <c r="H16" s="21"/>
      <c r="I16" s="9"/>
      <c r="K16"/>
    </row>
    <row r="17" spans="3:11" ht="12.95" customHeight="1">
      <c r="C17" s="12">
        <v>10</v>
      </c>
      <c r="D17" s="9"/>
      <c r="E17" s="31" t="s">
        <v>9</v>
      </c>
      <c r="F17" s="31"/>
      <c r="G17" s="128">
        <v>69671.59</v>
      </c>
      <c r="H17" s="13"/>
      <c r="I17" s="9"/>
      <c r="K17"/>
    </row>
    <row r="18" spans="3:11" ht="12.95" customHeight="1">
      <c r="C18" s="12">
        <v>11</v>
      </c>
      <c r="D18" s="9"/>
      <c r="E18" s="31" t="s">
        <v>9</v>
      </c>
      <c r="F18" s="31"/>
      <c r="G18" s="128">
        <v>70781.7</v>
      </c>
      <c r="H18" s="13"/>
      <c r="I18" s="9"/>
      <c r="K18"/>
    </row>
    <row r="19" spans="3:11" ht="12.95" customHeight="1">
      <c r="C19" s="12">
        <v>12</v>
      </c>
      <c r="D19" s="9" t="s">
        <v>9</v>
      </c>
      <c r="E19" s="31" t="s">
        <v>9</v>
      </c>
      <c r="F19" s="31"/>
      <c r="G19" s="128">
        <v>72412.13</v>
      </c>
      <c r="H19" s="13"/>
      <c r="I19" s="9"/>
      <c r="K19"/>
    </row>
    <row r="20" spans="3:11" ht="12.95" customHeight="1">
      <c r="C20" s="12">
        <v>13</v>
      </c>
      <c r="D20" s="9"/>
      <c r="E20" s="31" t="s">
        <v>9</v>
      </c>
      <c r="F20" s="31"/>
      <c r="G20" s="128">
        <v>74655.02</v>
      </c>
      <c r="H20" s="13"/>
      <c r="I20" s="9"/>
      <c r="K20"/>
    </row>
    <row r="21" spans="3:11" ht="12.95" customHeight="1">
      <c r="C21" s="15">
        <v>14</v>
      </c>
      <c r="D21" s="9"/>
      <c r="E21" s="31" t="s">
        <v>9</v>
      </c>
      <c r="F21" s="31"/>
      <c r="G21" s="128">
        <v>76424.39</v>
      </c>
      <c r="H21" s="21"/>
      <c r="I21" s="9"/>
      <c r="K21"/>
    </row>
    <row r="22" spans="3:11" ht="12.95" customHeight="1">
      <c r="C22" s="15">
        <v>15</v>
      </c>
      <c r="D22" s="22"/>
      <c r="E22" s="31" t="s">
        <v>9</v>
      </c>
      <c r="F22" s="26"/>
      <c r="G22" s="128">
        <v>77820.88</v>
      </c>
      <c r="H22" s="22"/>
      <c r="I22" s="22"/>
      <c r="K22"/>
    </row>
    <row r="23" spans="3:11" ht="12.95" customHeight="1">
      <c r="C23" s="15">
        <v>16</v>
      </c>
      <c r="E23" s="31" t="s">
        <v>9</v>
      </c>
      <c r="F23" s="26"/>
      <c r="G23" s="128">
        <v>79078.44</v>
      </c>
      <c r="I23" s="9"/>
      <c r="K23"/>
    </row>
    <row r="24" spans="3:11" ht="12.95" customHeight="1">
      <c r="C24" s="15">
        <v>17</v>
      </c>
      <c r="E24" s="31" t="s">
        <v>9</v>
      </c>
      <c r="F24" s="26"/>
      <c r="G24" s="128">
        <v>79303.86</v>
      </c>
      <c r="I24" s="9"/>
      <c r="K24"/>
    </row>
    <row r="25" spans="3:11" ht="12.95" customHeight="1">
      <c r="C25" s="15">
        <v>18</v>
      </c>
      <c r="E25" s="31" t="s">
        <v>9</v>
      </c>
      <c r="F25" s="26"/>
      <c r="G25" s="128">
        <v>79530.7</v>
      </c>
      <c r="I25" s="9"/>
      <c r="K25"/>
    </row>
    <row r="26" spans="3:11" ht="12.95" customHeight="1">
      <c r="C26" s="15">
        <v>19</v>
      </c>
      <c r="E26" s="31" t="s">
        <v>9</v>
      </c>
      <c r="F26" s="26"/>
      <c r="G26" s="128">
        <v>79751.87</v>
      </c>
      <c r="I26" s="9"/>
      <c r="K26"/>
    </row>
    <row r="27" spans="3:11" ht="12.95" customHeight="1">
      <c r="C27" s="15">
        <v>20</v>
      </c>
      <c r="E27" s="31" t="s">
        <v>9</v>
      </c>
      <c r="F27" s="26"/>
      <c r="G27" s="128">
        <v>80803.850000000006</v>
      </c>
      <c r="I27" s="9"/>
      <c r="K27"/>
    </row>
    <row r="28" spans="3:11" ht="12.95" customHeight="1">
      <c r="C28" s="15">
        <v>21</v>
      </c>
      <c r="D28" s="22"/>
      <c r="E28" s="31" t="s">
        <v>9</v>
      </c>
      <c r="F28" s="26"/>
      <c r="G28" s="128">
        <v>82111.02</v>
      </c>
      <c r="H28" s="22"/>
      <c r="I28" s="22"/>
      <c r="K28"/>
    </row>
    <row r="29" spans="3:11" ht="12.95" customHeight="1">
      <c r="C29" s="15">
        <v>22</v>
      </c>
      <c r="D29" s="22"/>
      <c r="E29" s="31" t="s">
        <v>9</v>
      </c>
      <c r="F29" s="26"/>
      <c r="G29" s="128">
        <v>82336.45</v>
      </c>
      <c r="H29" s="22"/>
      <c r="I29" s="22"/>
      <c r="K29"/>
    </row>
    <row r="30" spans="3:11" ht="12.95" customHeight="1">
      <c r="C30" s="15">
        <v>23</v>
      </c>
      <c r="D30" s="22"/>
      <c r="E30" s="31" t="s">
        <v>9</v>
      </c>
      <c r="F30" s="26"/>
      <c r="G30" s="128">
        <v>82561.87</v>
      </c>
      <c r="H30" s="22"/>
      <c r="I30" s="22"/>
      <c r="K30"/>
    </row>
    <row r="31" spans="3:11" ht="12.95" customHeight="1">
      <c r="C31" s="15">
        <v>24</v>
      </c>
      <c r="D31" s="22"/>
      <c r="E31" s="31" t="s">
        <v>9</v>
      </c>
      <c r="F31" s="26"/>
      <c r="G31" s="128">
        <v>82784.460000000006</v>
      </c>
      <c r="H31" s="22"/>
      <c r="I31" s="22"/>
      <c r="K31"/>
    </row>
    <row r="32" spans="3:11" ht="12.95" customHeight="1">
      <c r="C32" s="15">
        <v>25</v>
      </c>
      <c r="D32" s="22"/>
      <c r="E32" s="31" t="s">
        <v>9</v>
      </c>
      <c r="F32" s="26"/>
      <c r="G32" s="128">
        <v>83014.14</v>
      </c>
      <c r="H32" s="22"/>
      <c r="I32" s="22"/>
      <c r="K32"/>
    </row>
    <row r="33" spans="3:11" ht="12.95" customHeight="1">
      <c r="C33" s="15">
        <v>26</v>
      </c>
      <c r="E33" s="31" t="s">
        <v>9</v>
      </c>
      <c r="F33" s="26"/>
      <c r="G33" s="128">
        <v>83591.16</v>
      </c>
      <c r="I33" s="9"/>
      <c r="K33"/>
    </row>
    <row r="34" spans="3:11" ht="12.95" customHeight="1">
      <c r="C34" s="15">
        <v>27</v>
      </c>
      <c r="E34" s="31" t="s">
        <v>9</v>
      </c>
      <c r="F34" s="26"/>
      <c r="G34" s="128">
        <v>84947.97</v>
      </c>
      <c r="I34" s="9"/>
      <c r="K34"/>
    </row>
    <row r="35" spans="3:11" ht="12.95" customHeight="1">
      <c r="C35" s="15">
        <v>28</v>
      </c>
      <c r="E35" s="31" t="s">
        <v>9</v>
      </c>
      <c r="F35" s="26"/>
      <c r="G35" s="128">
        <v>85167.72</v>
      </c>
      <c r="I35" s="68"/>
      <c r="K35"/>
    </row>
    <row r="36" spans="3:11" ht="12.95" customHeight="1">
      <c r="C36" s="15">
        <v>29</v>
      </c>
      <c r="E36" s="31"/>
      <c r="F36" s="26"/>
      <c r="G36" s="128">
        <v>85381.79</v>
      </c>
      <c r="I36" s="68"/>
      <c r="K36"/>
    </row>
    <row r="37" spans="3:11" ht="12.95" customHeight="1">
      <c r="C37" s="15">
        <v>30</v>
      </c>
      <c r="E37" s="31"/>
      <c r="F37" s="26"/>
      <c r="G37" s="128">
        <v>85597.3</v>
      </c>
      <c r="I37" s="68"/>
      <c r="K37"/>
    </row>
    <row r="38" spans="3:11" ht="12.95" customHeight="1">
      <c r="C38" s="15">
        <v>31</v>
      </c>
      <c r="E38" s="31"/>
      <c r="F38" s="26"/>
      <c r="G38" s="128">
        <v>85944.65</v>
      </c>
      <c r="I38" s="68"/>
      <c r="K38"/>
    </row>
    <row r="39" spans="3:11" ht="12.95" customHeight="1">
      <c r="C39" s="15">
        <v>32</v>
      </c>
      <c r="E39" s="31"/>
      <c r="F39" s="26"/>
      <c r="G39" s="128">
        <v>85944.65</v>
      </c>
      <c r="I39" s="68"/>
      <c r="K39"/>
    </row>
    <row r="40" spans="3:11" ht="12.95" customHeight="1">
      <c r="C40" s="15">
        <v>33</v>
      </c>
      <c r="E40" s="31"/>
      <c r="F40" s="26"/>
      <c r="G40" s="128">
        <v>85944.65</v>
      </c>
      <c r="I40" s="68"/>
      <c r="K40"/>
    </row>
    <row r="41" spans="3:11" ht="12.95" customHeight="1">
      <c r="C41" s="15">
        <v>34</v>
      </c>
      <c r="E41" s="31"/>
      <c r="F41" s="26"/>
      <c r="G41" s="128">
        <v>85944.65</v>
      </c>
      <c r="I41" s="68"/>
      <c r="K41"/>
    </row>
    <row r="42" spans="3:11" ht="12.95" customHeight="1">
      <c r="C42" s="15">
        <v>35</v>
      </c>
      <c r="E42" s="31"/>
      <c r="F42" s="26"/>
      <c r="G42" s="128">
        <v>85944.65</v>
      </c>
      <c r="I42" s="68"/>
      <c r="K42"/>
    </row>
    <row r="43" spans="3:11" ht="12.95" customHeight="1">
      <c r="C43" s="15">
        <v>36</v>
      </c>
      <c r="E43" s="31"/>
      <c r="F43" s="26"/>
      <c r="G43" s="128">
        <v>85944.65</v>
      </c>
      <c r="I43" s="68"/>
      <c r="K43"/>
    </row>
    <row r="44" spans="3:11" ht="12.95" customHeight="1">
      <c r="C44" s="15">
        <v>37</v>
      </c>
      <c r="E44" s="31"/>
      <c r="F44" s="26"/>
      <c r="G44" s="128">
        <v>85944.65</v>
      </c>
      <c r="I44" s="68"/>
      <c r="K44"/>
    </row>
    <row r="45" spans="3:11" ht="12.95" customHeight="1">
      <c r="C45" s="15">
        <v>38</v>
      </c>
      <c r="E45" s="31"/>
      <c r="F45" s="26"/>
      <c r="G45" s="128">
        <v>85944.65</v>
      </c>
      <c r="I45" s="68"/>
      <c r="K45"/>
    </row>
    <row r="46" spans="3:11" ht="12.95" customHeight="1">
      <c r="C46" s="15">
        <v>39</v>
      </c>
      <c r="E46" s="31"/>
      <c r="F46" s="26"/>
      <c r="G46" s="128">
        <v>85944.65</v>
      </c>
      <c r="I46" s="68"/>
      <c r="K46"/>
    </row>
    <row r="47" spans="3:11" ht="12.95" customHeight="1">
      <c r="C47" s="12">
        <v>40</v>
      </c>
      <c r="E47" s="31"/>
      <c r="F47" s="26"/>
      <c r="G47" s="128">
        <v>85944.65</v>
      </c>
      <c r="I47" s="68"/>
      <c r="K47"/>
    </row>
    <row r="48" spans="3:11" ht="15.75">
      <c r="C48" s="15"/>
      <c r="E48" s="26" t="s">
        <v>9</v>
      </c>
      <c r="F48" s="26"/>
      <c r="G48" s="83" t="s">
        <v>9</v>
      </c>
      <c r="I48" s="68"/>
    </row>
    <row r="49" spans="1:9" ht="15.75">
      <c r="B49" t="s">
        <v>97</v>
      </c>
      <c r="C49" s="15"/>
      <c r="F49" s="26"/>
      <c r="G49" s="83" t="s">
        <v>9</v>
      </c>
      <c r="I49" s="68"/>
    </row>
    <row r="50" spans="1:9" ht="15.75">
      <c r="E50" s="31" t="s">
        <v>9</v>
      </c>
      <c r="G50" s="83" t="s">
        <v>9</v>
      </c>
      <c r="I50" s="19"/>
    </row>
    <row r="51" spans="1:9">
      <c r="A51" t="s">
        <v>9</v>
      </c>
    </row>
    <row r="52" spans="1:9">
      <c r="A52" t="s">
        <v>9</v>
      </c>
      <c r="B52" s="24"/>
      <c r="C52" s="22"/>
      <c r="D52" s="22"/>
      <c r="E52" s="22"/>
      <c r="F52" s="22"/>
      <c r="G52" s="22"/>
      <c r="H52" s="22"/>
      <c r="I52" s="22"/>
    </row>
    <row r="53" spans="1:9">
      <c r="A53" t="s">
        <v>9</v>
      </c>
      <c r="B53" s="22"/>
      <c r="C53" s="22"/>
      <c r="D53" s="22"/>
      <c r="E53" s="22"/>
      <c r="F53" s="22"/>
      <c r="G53" s="22"/>
      <c r="H53" s="22"/>
      <c r="I53" s="22"/>
    </row>
    <row r="54" spans="1:9">
      <c r="A54" t="s">
        <v>9</v>
      </c>
      <c r="B54" s="22"/>
      <c r="C54" s="22"/>
      <c r="D54" s="22"/>
      <c r="E54" s="22"/>
      <c r="F54" s="22"/>
      <c r="G54" s="22"/>
      <c r="H54" s="22"/>
      <c r="I54" s="22"/>
    </row>
  </sheetData>
  <mergeCells count="4">
    <mergeCell ref="A1:I1"/>
    <mergeCell ref="A2:I2"/>
    <mergeCell ref="A3:I3"/>
    <mergeCell ref="A4:I4"/>
  </mergeCells>
  <phoneticPr fontId="0" type="noConversion"/>
  <pageMargins left="0.5" right="0.25" top="0.75" bottom="0.25" header="0.25" footer="0.25"/>
  <pageSetup scale="1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2"/>
  <sheetViews>
    <sheetView workbookViewId="0">
      <selection activeCell="A12" sqref="A12"/>
    </sheetView>
  </sheetViews>
  <sheetFormatPr defaultRowHeight="12.75"/>
  <cols>
    <col min="1" max="1" width="10.85546875" customWidth="1"/>
    <col min="2" max="2" width="1.7109375" customWidth="1"/>
    <col min="3" max="3" width="14" customWidth="1"/>
    <col min="4" max="4" width="1.7109375" customWidth="1"/>
    <col min="5" max="5" width="10.28515625" customWidth="1"/>
    <col min="6" max="6" width="12.85546875" customWidth="1"/>
    <col min="7" max="7" width="13.28515625" customWidth="1"/>
    <col min="8" max="8" width="1.7109375" customWidth="1"/>
    <col min="9" max="9" width="10.85546875" customWidth="1"/>
    <col min="11" max="12" width="10.28515625" style="97" bestFit="1" customWidth="1"/>
  </cols>
  <sheetData>
    <row r="1" spans="1:12" ht="15.75">
      <c r="A1" s="152" t="s">
        <v>83</v>
      </c>
      <c r="B1" s="152"/>
      <c r="C1" s="152"/>
      <c r="D1" s="152"/>
      <c r="E1" s="152"/>
      <c r="F1" s="152"/>
      <c r="G1" s="152"/>
      <c r="H1" s="152"/>
      <c r="I1" s="152"/>
    </row>
    <row r="2" spans="1:12" ht="11.1" customHeight="1">
      <c r="A2" s="154" t="s">
        <v>84</v>
      </c>
      <c r="B2" s="154"/>
      <c r="C2" s="154"/>
      <c r="D2" s="154"/>
      <c r="E2" s="154"/>
      <c r="F2" s="154"/>
      <c r="G2" s="154"/>
      <c r="H2" s="154"/>
      <c r="I2" s="154"/>
    </row>
    <row r="3" spans="1:12" ht="11.1" customHeight="1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12" ht="11.1" customHeight="1">
      <c r="A4" s="4"/>
      <c r="B4" s="4"/>
      <c r="C4" s="4"/>
      <c r="D4" s="4"/>
      <c r="E4" s="4"/>
      <c r="F4" s="4"/>
      <c r="G4" s="4"/>
      <c r="H4" s="4"/>
      <c r="I4" s="4"/>
    </row>
    <row r="5" spans="1:12" ht="11.1" customHeight="1">
      <c r="A5" s="4"/>
      <c r="B5" s="4"/>
      <c r="C5" s="4"/>
      <c r="D5" s="4"/>
      <c r="E5" s="4"/>
      <c r="F5" s="4"/>
      <c r="G5" s="4" t="s">
        <v>28</v>
      </c>
      <c r="H5" s="4"/>
      <c r="I5" s="4"/>
    </row>
    <row r="6" spans="1:12" ht="11.1" customHeight="1">
      <c r="A6" s="4"/>
      <c r="B6" s="4"/>
      <c r="C6" s="4" t="s">
        <v>28</v>
      </c>
      <c r="D6" s="4"/>
      <c r="E6" s="4"/>
      <c r="F6" s="4"/>
      <c r="G6" s="4" t="s">
        <v>29</v>
      </c>
      <c r="H6" s="4"/>
      <c r="I6" s="4"/>
    </row>
    <row r="7" spans="1:12" ht="11.1" customHeight="1">
      <c r="A7" s="4"/>
      <c r="B7" s="4"/>
      <c r="C7" s="4" t="s">
        <v>29</v>
      </c>
      <c r="D7" s="4"/>
      <c r="E7" s="4"/>
      <c r="F7" s="4"/>
      <c r="G7" s="4" t="s">
        <v>30</v>
      </c>
      <c r="H7" s="4"/>
      <c r="I7" s="4"/>
    </row>
    <row r="8" spans="1:12" ht="11.1" customHeight="1">
      <c r="A8" s="4"/>
      <c r="B8" s="4"/>
      <c r="C8" s="80" t="s">
        <v>77</v>
      </c>
      <c r="D8" s="4"/>
      <c r="E8" s="4" t="s">
        <v>24</v>
      </c>
      <c r="F8" s="4"/>
      <c r="G8" s="80" t="s">
        <v>78</v>
      </c>
      <c r="H8" s="4"/>
      <c r="I8" s="4" t="s">
        <v>24</v>
      </c>
    </row>
    <row r="9" spans="1:12" ht="11.1" customHeight="1">
      <c r="A9" s="7" t="s">
        <v>18</v>
      </c>
      <c r="B9" s="4"/>
      <c r="C9" s="81" t="s">
        <v>39</v>
      </c>
      <c r="D9" s="4"/>
      <c r="E9" s="7" t="s">
        <v>86</v>
      </c>
      <c r="F9" s="4"/>
      <c r="G9" s="81" t="s">
        <v>39</v>
      </c>
      <c r="H9" s="4"/>
      <c r="I9" s="7" t="s">
        <v>86</v>
      </c>
    </row>
    <row r="10" spans="1:12" ht="11.1" customHeight="1">
      <c r="A10" s="4">
        <v>0</v>
      </c>
      <c r="B10" s="4"/>
      <c r="C10" s="46">
        <f>+(+E10/193)/8</f>
        <v>11.76</v>
      </c>
      <c r="D10" s="4"/>
      <c r="E10" s="124">
        <v>18157.439999999999</v>
      </c>
      <c r="G10" s="46">
        <f>+(+I10/7)/188</f>
        <v>10.76</v>
      </c>
      <c r="H10" s="126"/>
      <c r="I10" s="124">
        <v>14160.16</v>
      </c>
      <c r="K10"/>
      <c r="L10"/>
    </row>
    <row r="11" spans="1:12" ht="11.1" customHeight="1">
      <c r="A11" s="4">
        <f>+A10+1</f>
        <v>1</v>
      </c>
      <c r="B11" s="4"/>
      <c r="C11" s="46">
        <f t="shared" ref="C11:C53" si="0">+(+E11/193)/8</f>
        <v>11.81</v>
      </c>
      <c r="D11" s="4"/>
      <c r="E11" s="124">
        <v>18234.64</v>
      </c>
      <c r="G11" s="46">
        <f t="shared" ref="G11:G53" si="1">+(+I11/7)/188</f>
        <v>10.81</v>
      </c>
      <c r="H11" s="126"/>
      <c r="I11" s="124">
        <v>14225.96</v>
      </c>
      <c r="K11"/>
      <c r="L11"/>
    </row>
    <row r="12" spans="1:12" ht="11.1" customHeight="1">
      <c r="A12" s="4">
        <f t="shared" ref="A12:A36" si="2">+A11+1</f>
        <v>2</v>
      </c>
      <c r="B12" s="4"/>
      <c r="C12" s="46">
        <f t="shared" si="0"/>
        <v>12.04</v>
      </c>
      <c r="D12" s="4"/>
      <c r="E12" s="124">
        <v>18589.759999999998</v>
      </c>
      <c r="G12" s="46">
        <f t="shared" si="1"/>
        <v>10.860000000000001</v>
      </c>
      <c r="H12" s="126"/>
      <c r="I12" s="124">
        <v>14291.76</v>
      </c>
      <c r="K12"/>
      <c r="L12"/>
    </row>
    <row r="13" spans="1:12" ht="11.1" customHeight="1">
      <c r="A13" s="4">
        <f t="shared" si="2"/>
        <v>3</v>
      </c>
      <c r="B13" s="4"/>
      <c r="C13" s="46">
        <f t="shared" si="0"/>
        <v>12.22</v>
      </c>
      <c r="D13" s="4"/>
      <c r="E13" s="124">
        <v>18867.68</v>
      </c>
      <c r="G13" s="46">
        <f t="shared" si="1"/>
        <v>10.91</v>
      </c>
      <c r="H13" s="126"/>
      <c r="I13" s="124">
        <v>14357.56</v>
      </c>
      <c r="K13"/>
      <c r="L13"/>
    </row>
    <row r="14" spans="1:12" ht="11.1" customHeight="1">
      <c r="A14" s="4">
        <f t="shared" si="2"/>
        <v>4</v>
      </c>
      <c r="B14" s="4"/>
      <c r="C14" s="46">
        <f t="shared" si="0"/>
        <v>12.58</v>
      </c>
      <c r="D14" s="4"/>
      <c r="E14" s="124">
        <v>19423.52</v>
      </c>
      <c r="G14" s="46">
        <f t="shared" si="1"/>
        <v>10.92</v>
      </c>
      <c r="H14" s="126"/>
      <c r="I14" s="124">
        <v>14370.72</v>
      </c>
      <c r="K14"/>
      <c r="L14"/>
    </row>
    <row r="15" spans="1:12" ht="11.1" customHeight="1">
      <c r="A15" s="4">
        <f t="shared" si="2"/>
        <v>5</v>
      </c>
      <c r="B15" s="4"/>
      <c r="C15" s="46">
        <f t="shared" si="0"/>
        <v>12.87</v>
      </c>
      <c r="D15" s="4"/>
      <c r="E15" s="124">
        <v>19871.28</v>
      </c>
      <c r="G15" s="46">
        <f t="shared" si="1"/>
        <v>11.75</v>
      </c>
      <c r="H15" s="126"/>
      <c r="I15" s="124">
        <v>15463</v>
      </c>
      <c r="K15"/>
      <c r="L15"/>
    </row>
    <row r="16" spans="1:12" ht="11.1" customHeight="1">
      <c r="A16" s="4">
        <f t="shared" si="2"/>
        <v>6</v>
      </c>
      <c r="B16" s="4"/>
      <c r="C16" s="46">
        <f t="shared" si="0"/>
        <v>13.13</v>
      </c>
      <c r="D16" s="4"/>
      <c r="E16" s="124">
        <v>20272.72</v>
      </c>
      <c r="G16" s="46">
        <f t="shared" si="1"/>
        <v>12.36</v>
      </c>
      <c r="H16" s="126"/>
      <c r="I16" s="124">
        <v>16265.76</v>
      </c>
      <c r="K16"/>
      <c r="L16"/>
    </row>
    <row r="17" spans="1:12" ht="11.1" customHeight="1">
      <c r="A17" s="4">
        <f t="shared" si="2"/>
        <v>7</v>
      </c>
      <c r="B17" s="4"/>
      <c r="C17" s="46">
        <f t="shared" si="0"/>
        <v>13.33</v>
      </c>
      <c r="D17" s="4"/>
      <c r="E17" s="124">
        <v>20581.52</v>
      </c>
      <c r="G17" s="46">
        <f t="shared" si="1"/>
        <v>12.559999999999999</v>
      </c>
      <c r="H17" s="126"/>
      <c r="I17" s="124">
        <v>16528.96</v>
      </c>
      <c r="K17"/>
      <c r="L17"/>
    </row>
    <row r="18" spans="1:12" ht="11.1" customHeight="1">
      <c r="A18" s="4">
        <f t="shared" si="2"/>
        <v>8</v>
      </c>
      <c r="B18" s="4"/>
      <c r="C18" s="46">
        <f t="shared" si="0"/>
        <v>13.600000000000001</v>
      </c>
      <c r="D18" s="4"/>
      <c r="E18" s="124">
        <v>20998.400000000001</v>
      </c>
      <c r="G18" s="46">
        <f t="shared" si="1"/>
        <v>12.74</v>
      </c>
      <c r="H18" s="126"/>
      <c r="I18" s="124">
        <v>16765.84</v>
      </c>
      <c r="K18"/>
      <c r="L18"/>
    </row>
    <row r="19" spans="1:12" ht="11.1" customHeight="1">
      <c r="A19" s="4">
        <f t="shared" si="2"/>
        <v>9</v>
      </c>
      <c r="B19" s="4"/>
      <c r="C19" s="46">
        <f t="shared" si="0"/>
        <v>14.54</v>
      </c>
      <c r="D19" s="4"/>
      <c r="E19" s="124">
        <v>22449.759999999998</v>
      </c>
      <c r="G19" s="46">
        <f t="shared" si="1"/>
        <v>13.01</v>
      </c>
      <c r="H19" s="126"/>
      <c r="I19" s="124">
        <v>17121.16</v>
      </c>
      <c r="K19"/>
      <c r="L19"/>
    </row>
    <row r="20" spans="1:12" ht="11.1" customHeight="1">
      <c r="A20" s="4">
        <f t="shared" si="2"/>
        <v>10</v>
      </c>
      <c r="B20" s="4"/>
      <c r="C20" s="46">
        <f t="shared" si="0"/>
        <v>14.600000000000001</v>
      </c>
      <c r="D20" s="4"/>
      <c r="E20" s="124">
        <v>22542.400000000001</v>
      </c>
      <c r="G20" s="46">
        <f t="shared" si="1"/>
        <v>13.089999999999998</v>
      </c>
      <c r="H20" s="126"/>
      <c r="I20" s="124">
        <v>17226.439999999999</v>
      </c>
      <c r="K20"/>
      <c r="L20"/>
    </row>
    <row r="21" spans="1:12" ht="11.1" customHeight="1">
      <c r="A21" s="4">
        <f t="shared" si="2"/>
        <v>11</v>
      </c>
      <c r="B21" s="4"/>
      <c r="C21" s="46">
        <f t="shared" si="0"/>
        <v>14.66</v>
      </c>
      <c r="D21" s="4"/>
      <c r="E21" s="124">
        <v>22635.040000000001</v>
      </c>
      <c r="G21" s="46">
        <f t="shared" si="1"/>
        <v>13.150000000000002</v>
      </c>
      <c r="H21" s="126"/>
      <c r="I21" s="124">
        <v>17305.400000000001</v>
      </c>
      <c r="K21"/>
      <c r="L21"/>
    </row>
    <row r="22" spans="1:12" ht="11.1" customHeight="1">
      <c r="A22" s="4">
        <f t="shared" si="2"/>
        <v>12</v>
      </c>
      <c r="B22" s="4"/>
      <c r="C22" s="46">
        <f t="shared" si="0"/>
        <v>14.729999999999999</v>
      </c>
      <c r="D22" s="4"/>
      <c r="E22" s="124">
        <v>22743.119999999999</v>
      </c>
      <c r="G22" s="46">
        <f t="shared" si="1"/>
        <v>13.21</v>
      </c>
      <c r="H22" s="126"/>
      <c r="I22" s="124">
        <v>17384.36</v>
      </c>
      <c r="K22"/>
      <c r="L22"/>
    </row>
    <row r="23" spans="1:12" ht="11.1" customHeight="1">
      <c r="A23" s="4">
        <f t="shared" si="2"/>
        <v>13</v>
      </c>
      <c r="B23" s="4"/>
      <c r="C23" s="46">
        <f t="shared" si="0"/>
        <v>14.8</v>
      </c>
      <c r="D23" s="4"/>
      <c r="E23" s="124">
        <v>22851.200000000001</v>
      </c>
      <c r="G23" s="46">
        <f t="shared" si="1"/>
        <v>13.27</v>
      </c>
      <c r="H23" s="126"/>
      <c r="I23" s="124">
        <v>17463.32</v>
      </c>
      <c r="K23"/>
      <c r="L23"/>
    </row>
    <row r="24" spans="1:12" ht="11.1" customHeight="1">
      <c r="A24" s="4">
        <f t="shared" si="2"/>
        <v>14</v>
      </c>
      <c r="B24" s="4"/>
      <c r="C24" s="46">
        <f t="shared" si="0"/>
        <v>14.96</v>
      </c>
      <c r="D24" s="4"/>
      <c r="E24" s="124">
        <v>23098.240000000002</v>
      </c>
      <c r="G24" s="46">
        <f t="shared" si="1"/>
        <v>13.33</v>
      </c>
      <c r="H24" s="126"/>
      <c r="I24" s="124">
        <v>17542.28</v>
      </c>
      <c r="K24"/>
      <c r="L24"/>
    </row>
    <row r="25" spans="1:12" ht="11.1" customHeight="1">
      <c r="A25" s="4">
        <f t="shared" si="2"/>
        <v>15</v>
      </c>
      <c r="B25" s="4"/>
      <c r="C25" s="46">
        <f t="shared" si="0"/>
        <v>15.36</v>
      </c>
      <c r="D25" s="4"/>
      <c r="E25" s="124">
        <v>23715.84</v>
      </c>
      <c r="G25" s="46">
        <f t="shared" si="1"/>
        <v>13.400000000000002</v>
      </c>
      <c r="H25" s="126"/>
      <c r="I25" s="124">
        <v>17634.400000000001</v>
      </c>
      <c r="K25"/>
      <c r="L25"/>
    </row>
    <row r="26" spans="1:12" ht="11.1" customHeight="1">
      <c r="A26" s="4">
        <f t="shared" si="2"/>
        <v>16</v>
      </c>
      <c r="B26" s="4"/>
      <c r="C26" s="46">
        <f t="shared" si="0"/>
        <v>15.68</v>
      </c>
      <c r="D26" s="4"/>
      <c r="E26" s="124">
        <v>24209.919999999998</v>
      </c>
      <c r="G26" s="46">
        <f t="shared" si="1"/>
        <v>13.46</v>
      </c>
      <c r="H26" s="126"/>
      <c r="I26" s="124">
        <v>17713.36</v>
      </c>
      <c r="K26"/>
      <c r="L26"/>
    </row>
    <row r="27" spans="1:12" ht="11.1" customHeight="1">
      <c r="A27" s="4">
        <f t="shared" si="2"/>
        <v>17</v>
      </c>
      <c r="B27" s="4"/>
      <c r="C27" s="46">
        <f t="shared" si="0"/>
        <v>16.78</v>
      </c>
      <c r="D27" s="4"/>
      <c r="E27" s="124">
        <v>25908.32</v>
      </c>
      <c r="G27" s="46">
        <f t="shared" si="1"/>
        <v>13.54</v>
      </c>
      <c r="H27" s="126"/>
      <c r="I27" s="124">
        <v>17818.64</v>
      </c>
      <c r="K27"/>
      <c r="L27"/>
    </row>
    <row r="28" spans="1:12" ht="11.1" customHeight="1">
      <c r="A28" s="4">
        <f t="shared" si="2"/>
        <v>18</v>
      </c>
      <c r="B28" s="4"/>
      <c r="C28" s="46">
        <f t="shared" si="0"/>
        <v>17.03</v>
      </c>
      <c r="D28" s="4"/>
      <c r="E28" s="124">
        <v>26294.32</v>
      </c>
      <c r="G28" s="46">
        <f t="shared" si="1"/>
        <v>13.61</v>
      </c>
      <c r="H28" s="126"/>
      <c r="I28" s="124">
        <v>17910.759999999998</v>
      </c>
      <c r="K28"/>
      <c r="L28"/>
    </row>
    <row r="29" spans="1:12" ht="11.1" customHeight="1">
      <c r="A29" s="4">
        <f t="shared" si="2"/>
        <v>19</v>
      </c>
      <c r="B29" s="4"/>
      <c r="C29" s="46">
        <f t="shared" si="0"/>
        <v>17.16</v>
      </c>
      <c r="D29" s="4"/>
      <c r="E29" s="124">
        <v>26495.040000000001</v>
      </c>
      <c r="G29" s="46">
        <f t="shared" si="1"/>
        <v>13.7</v>
      </c>
      <c r="H29" s="126"/>
      <c r="I29" s="124">
        <v>18029.2</v>
      </c>
      <c r="K29"/>
      <c r="L29"/>
    </row>
    <row r="30" spans="1:12" ht="11.1" customHeight="1">
      <c r="A30" s="4">
        <f t="shared" si="2"/>
        <v>20</v>
      </c>
      <c r="B30" s="4"/>
      <c r="C30" s="46">
        <f t="shared" si="0"/>
        <v>17.29</v>
      </c>
      <c r="D30" s="4"/>
      <c r="E30" s="124">
        <v>26695.759999999998</v>
      </c>
      <c r="G30" s="46">
        <f t="shared" si="1"/>
        <v>13.79</v>
      </c>
      <c r="H30" s="126"/>
      <c r="I30" s="124">
        <v>18147.64</v>
      </c>
      <c r="K30"/>
      <c r="L30"/>
    </row>
    <row r="31" spans="1:12" ht="11.1" customHeight="1">
      <c r="A31" s="4">
        <f t="shared" si="2"/>
        <v>21</v>
      </c>
      <c r="B31" s="4"/>
      <c r="C31" s="46">
        <f t="shared" si="0"/>
        <v>17.419999999999998</v>
      </c>
      <c r="D31" s="4"/>
      <c r="E31" s="124">
        <v>26896.48</v>
      </c>
      <c r="G31" s="46">
        <f t="shared" si="1"/>
        <v>14.2</v>
      </c>
      <c r="H31" s="126"/>
      <c r="I31" s="124">
        <v>18687.2</v>
      </c>
      <c r="K31"/>
      <c r="L31"/>
    </row>
    <row r="32" spans="1:12" ht="11.1" customHeight="1">
      <c r="A32" s="4">
        <f t="shared" si="2"/>
        <v>22</v>
      </c>
      <c r="B32" s="4"/>
      <c r="C32" s="46">
        <f t="shared" si="0"/>
        <v>17.71</v>
      </c>
      <c r="D32" s="4"/>
      <c r="E32" s="124">
        <v>27344.240000000002</v>
      </c>
      <c r="G32" s="46">
        <f t="shared" si="1"/>
        <v>14.63</v>
      </c>
      <c r="H32" s="126"/>
      <c r="I32" s="124">
        <v>19253.080000000002</v>
      </c>
      <c r="K32"/>
      <c r="L32"/>
    </row>
    <row r="33" spans="1:12" ht="11.1" customHeight="1">
      <c r="A33" s="4">
        <f t="shared" si="2"/>
        <v>23</v>
      </c>
      <c r="B33" s="4"/>
      <c r="C33" s="46">
        <f t="shared" si="0"/>
        <v>17.830000000000002</v>
      </c>
      <c r="D33" s="4"/>
      <c r="E33" s="124">
        <v>27529.52</v>
      </c>
      <c r="G33" s="46">
        <f t="shared" si="1"/>
        <v>14.849999999999998</v>
      </c>
      <c r="H33" s="126"/>
      <c r="I33" s="124">
        <v>19542.599999999999</v>
      </c>
      <c r="K33"/>
      <c r="L33"/>
    </row>
    <row r="34" spans="1:12" ht="11.1" customHeight="1">
      <c r="A34" s="4">
        <f t="shared" si="2"/>
        <v>24</v>
      </c>
      <c r="B34" s="4"/>
      <c r="C34" s="46">
        <f t="shared" si="0"/>
        <v>17.990000000000002</v>
      </c>
      <c r="D34" s="4"/>
      <c r="E34" s="124">
        <v>27776.560000000001</v>
      </c>
      <c r="G34" s="46">
        <f t="shared" si="1"/>
        <v>15.22</v>
      </c>
      <c r="H34" s="126"/>
      <c r="I34" s="124">
        <v>20029.52</v>
      </c>
      <c r="K34"/>
      <c r="L34"/>
    </row>
    <row r="35" spans="1:12" ht="11.1" customHeight="1">
      <c r="A35" s="4">
        <f t="shared" si="2"/>
        <v>25</v>
      </c>
      <c r="B35" s="4"/>
      <c r="C35" s="46">
        <f t="shared" si="0"/>
        <v>18.12</v>
      </c>
      <c r="D35" s="4"/>
      <c r="E35" s="124">
        <v>27977.279999999999</v>
      </c>
      <c r="G35" s="46">
        <f t="shared" si="1"/>
        <v>15.55</v>
      </c>
      <c r="H35" s="126"/>
      <c r="I35" s="124">
        <v>20463.8</v>
      </c>
      <c r="K35"/>
      <c r="L35"/>
    </row>
    <row r="36" spans="1:12" ht="11.1" customHeight="1">
      <c r="A36" s="4">
        <f t="shared" si="2"/>
        <v>26</v>
      </c>
      <c r="B36" s="4"/>
      <c r="C36" s="46">
        <f t="shared" si="0"/>
        <v>18.27</v>
      </c>
      <c r="D36" s="4"/>
      <c r="E36" s="124">
        <v>28208.880000000001</v>
      </c>
      <c r="G36" s="46">
        <f t="shared" si="1"/>
        <v>15.650000000000002</v>
      </c>
      <c r="H36" s="126"/>
      <c r="I36" s="124">
        <v>20595.400000000001</v>
      </c>
      <c r="K36"/>
      <c r="L36"/>
    </row>
    <row r="37" spans="1:12" ht="11.1" customHeight="1">
      <c r="A37" s="4">
        <v>27</v>
      </c>
      <c r="B37" s="4"/>
      <c r="C37" s="46">
        <f t="shared" si="0"/>
        <v>18.41</v>
      </c>
      <c r="D37" s="4"/>
      <c r="E37" s="124">
        <v>28425.040000000001</v>
      </c>
      <c r="G37" s="46">
        <f t="shared" si="1"/>
        <v>15.77</v>
      </c>
      <c r="H37" s="126"/>
      <c r="I37" s="124">
        <v>20753.32</v>
      </c>
      <c r="K37"/>
      <c r="L37"/>
    </row>
    <row r="38" spans="1:12" ht="11.1" customHeight="1">
      <c r="A38" s="4">
        <v>28</v>
      </c>
      <c r="B38" s="4"/>
      <c r="C38" s="46">
        <f t="shared" si="0"/>
        <v>18.55</v>
      </c>
      <c r="D38" s="4"/>
      <c r="E38" s="124">
        <v>28641.200000000001</v>
      </c>
      <c r="G38" s="46">
        <f t="shared" si="1"/>
        <v>15.930000000000001</v>
      </c>
      <c r="H38" s="126"/>
      <c r="I38" s="124">
        <v>20963.88</v>
      </c>
      <c r="K38"/>
      <c r="L38"/>
    </row>
    <row r="39" spans="1:12" ht="11.1" customHeight="1">
      <c r="A39" s="4">
        <v>29</v>
      </c>
      <c r="B39" s="4"/>
      <c r="C39" s="46">
        <f t="shared" si="0"/>
        <v>18.68</v>
      </c>
      <c r="D39" s="4"/>
      <c r="E39" s="124">
        <v>28841.919999999998</v>
      </c>
      <c r="G39" s="46">
        <f t="shared" si="1"/>
        <v>16.089999999999996</v>
      </c>
      <c r="H39" s="126"/>
      <c r="I39" s="124">
        <v>21174.44</v>
      </c>
      <c r="K39"/>
      <c r="L39"/>
    </row>
    <row r="40" spans="1:12" ht="11.1" customHeight="1">
      <c r="A40" s="4">
        <v>30</v>
      </c>
      <c r="B40" s="4"/>
      <c r="C40" s="46">
        <f t="shared" si="0"/>
        <v>18.809999999999999</v>
      </c>
      <c r="D40" s="4"/>
      <c r="E40" s="124">
        <v>29042.639999999999</v>
      </c>
      <c r="G40" s="46">
        <f t="shared" si="1"/>
        <v>16.25</v>
      </c>
      <c r="H40" s="126"/>
      <c r="I40" s="124">
        <v>21385</v>
      </c>
      <c r="K40"/>
      <c r="L40"/>
    </row>
    <row r="41" spans="1:12" ht="11.1" customHeight="1">
      <c r="A41" s="4">
        <v>31</v>
      </c>
      <c r="B41" s="4"/>
      <c r="C41" s="46">
        <f t="shared" si="0"/>
        <v>18.96</v>
      </c>
      <c r="D41" s="4"/>
      <c r="E41" s="124">
        <v>29274.240000000002</v>
      </c>
      <c r="G41" s="46">
        <f t="shared" si="1"/>
        <v>16.420000000000002</v>
      </c>
      <c r="H41" s="126"/>
      <c r="I41" s="124">
        <v>21608.720000000001</v>
      </c>
      <c r="K41"/>
      <c r="L41"/>
    </row>
    <row r="42" spans="1:12" ht="11.1" customHeight="1">
      <c r="A42" s="4">
        <v>32</v>
      </c>
      <c r="B42" s="4"/>
      <c r="C42" s="46">
        <f t="shared" si="0"/>
        <v>19.09</v>
      </c>
      <c r="D42" s="4"/>
      <c r="E42" s="124">
        <v>29474.959999999999</v>
      </c>
      <c r="G42" s="46">
        <f t="shared" si="1"/>
        <v>16.57</v>
      </c>
      <c r="H42" s="126"/>
      <c r="I42" s="124">
        <v>21806.12</v>
      </c>
      <c r="K42"/>
      <c r="L42"/>
    </row>
    <row r="43" spans="1:12" ht="11.1" customHeight="1">
      <c r="A43" s="4">
        <v>33</v>
      </c>
      <c r="B43" s="4"/>
      <c r="C43" s="46">
        <f t="shared" si="0"/>
        <v>19.22</v>
      </c>
      <c r="D43" s="4"/>
      <c r="E43" s="124">
        <v>29675.68</v>
      </c>
      <c r="G43" s="46">
        <f t="shared" si="1"/>
        <v>16.73</v>
      </c>
      <c r="H43" s="126"/>
      <c r="I43" s="124">
        <v>22016.68</v>
      </c>
      <c r="K43"/>
      <c r="L43"/>
    </row>
    <row r="44" spans="1:12" ht="11.1" customHeight="1">
      <c r="A44" s="4">
        <v>34</v>
      </c>
      <c r="B44" s="4"/>
      <c r="C44" s="46">
        <f t="shared" si="0"/>
        <v>19.37</v>
      </c>
      <c r="D44" s="4"/>
      <c r="E44" s="124">
        <v>29907.279999999999</v>
      </c>
      <c r="G44" s="46">
        <f t="shared" si="1"/>
        <v>16.89</v>
      </c>
      <c r="H44" s="126"/>
      <c r="I44" s="124">
        <v>22227.24</v>
      </c>
      <c r="K44"/>
      <c r="L44"/>
    </row>
    <row r="45" spans="1:12" ht="11.1" customHeight="1">
      <c r="A45" s="4">
        <v>35</v>
      </c>
      <c r="B45" s="4"/>
      <c r="C45" s="46">
        <f t="shared" si="0"/>
        <v>19.5</v>
      </c>
      <c r="D45" s="4"/>
      <c r="E45" s="124">
        <v>30108</v>
      </c>
      <c r="G45" s="46">
        <f t="shared" si="1"/>
        <v>17.04</v>
      </c>
      <c r="H45" s="126"/>
      <c r="I45" s="124">
        <v>22424.639999999999</v>
      </c>
      <c r="K45"/>
      <c r="L45"/>
    </row>
    <row r="46" spans="1:12" ht="11.1" customHeight="1">
      <c r="A46" s="4">
        <v>36</v>
      </c>
      <c r="B46" s="4"/>
      <c r="C46" s="46">
        <f t="shared" si="0"/>
        <v>19.63</v>
      </c>
      <c r="D46" s="4"/>
      <c r="E46" s="124">
        <v>30308.720000000001</v>
      </c>
      <c r="G46" s="46">
        <f t="shared" si="1"/>
        <v>17.21</v>
      </c>
      <c r="H46" s="126"/>
      <c r="I46" s="124">
        <v>22648.36</v>
      </c>
      <c r="K46"/>
      <c r="L46"/>
    </row>
    <row r="47" spans="1:12" ht="11.1" customHeight="1">
      <c r="A47" s="4">
        <v>37</v>
      </c>
      <c r="B47" s="4"/>
      <c r="C47" s="46">
        <f t="shared" si="0"/>
        <v>19.77</v>
      </c>
      <c r="D47" s="4"/>
      <c r="E47" s="124">
        <v>30524.880000000001</v>
      </c>
      <c r="G47" s="46">
        <f t="shared" si="1"/>
        <v>17.37</v>
      </c>
      <c r="H47" s="126"/>
      <c r="I47" s="124">
        <v>22858.92</v>
      </c>
      <c r="K47"/>
      <c r="L47"/>
    </row>
    <row r="48" spans="1:12" ht="11.1" customHeight="1">
      <c r="A48" s="4">
        <v>38</v>
      </c>
      <c r="B48" s="4"/>
      <c r="C48" s="46">
        <f t="shared" si="0"/>
        <v>19.899999999999999</v>
      </c>
      <c r="D48" s="4"/>
      <c r="E48" s="124">
        <v>30725.599999999999</v>
      </c>
      <c r="G48" s="46">
        <f t="shared" si="1"/>
        <v>17.529999999999998</v>
      </c>
      <c r="H48" s="126"/>
      <c r="I48" s="124">
        <v>23069.48</v>
      </c>
      <c r="K48"/>
      <c r="L48"/>
    </row>
    <row r="49" spans="1:12" ht="11.1" customHeight="1">
      <c r="A49" s="4">
        <v>39</v>
      </c>
      <c r="B49" s="4"/>
      <c r="C49" s="46">
        <f t="shared" si="0"/>
        <v>20.05</v>
      </c>
      <c r="D49" s="4"/>
      <c r="E49" s="124">
        <v>30957.200000000001</v>
      </c>
      <c r="G49" s="46">
        <f t="shared" si="1"/>
        <v>17.690000000000001</v>
      </c>
      <c r="H49" s="126"/>
      <c r="I49" s="124">
        <v>23280.04</v>
      </c>
      <c r="K49"/>
      <c r="L49"/>
    </row>
    <row r="50" spans="1:12" ht="11.1" customHeight="1">
      <c r="A50" s="4">
        <v>40</v>
      </c>
      <c r="B50" s="4"/>
      <c r="C50" s="46">
        <f t="shared" si="0"/>
        <v>20.18</v>
      </c>
      <c r="D50" s="4"/>
      <c r="E50" s="124">
        <v>31157.919999999998</v>
      </c>
      <c r="G50" s="46">
        <f t="shared" si="1"/>
        <v>17.849999999999998</v>
      </c>
      <c r="H50" s="126"/>
      <c r="I50" s="124">
        <v>23490.6</v>
      </c>
      <c r="K50"/>
      <c r="L50"/>
    </row>
    <row r="51" spans="1:12" ht="11.1" customHeight="1">
      <c r="A51" s="4">
        <v>41</v>
      </c>
      <c r="B51" s="4"/>
      <c r="C51" s="46">
        <f t="shared" si="0"/>
        <v>20.32</v>
      </c>
      <c r="D51" s="4"/>
      <c r="E51" s="124">
        <v>31374.080000000002</v>
      </c>
      <c r="G51" s="46">
        <f t="shared" si="1"/>
        <v>18</v>
      </c>
      <c r="H51" s="126"/>
      <c r="I51" s="124">
        <v>23688</v>
      </c>
      <c r="K51"/>
      <c r="L51"/>
    </row>
    <row r="52" spans="1:12" ht="11.1" customHeight="1">
      <c r="A52" s="4">
        <v>42</v>
      </c>
      <c r="B52" s="4"/>
      <c r="C52" s="46">
        <f t="shared" si="0"/>
        <v>20.45</v>
      </c>
      <c r="D52" s="4"/>
      <c r="E52" s="124">
        <v>31574.799999999999</v>
      </c>
      <c r="G52" s="46">
        <f t="shared" si="1"/>
        <v>18.170000000000002</v>
      </c>
      <c r="H52" s="126"/>
      <c r="I52" s="124">
        <v>23911.72</v>
      </c>
      <c r="K52"/>
      <c r="L52"/>
    </row>
    <row r="53" spans="1:12" ht="11.1" customHeight="1">
      <c r="A53" s="4">
        <v>43</v>
      </c>
      <c r="B53" s="4"/>
      <c r="C53" s="46">
        <f t="shared" si="0"/>
        <v>20.580000000000002</v>
      </c>
      <c r="D53" s="4"/>
      <c r="E53" s="125">
        <v>31775.52</v>
      </c>
      <c r="G53" s="46">
        <f t="shared" si="1"/>
        <v>18.32</v>
      </c>
      <c r="H53" s="126"/>
      <c r="I53" s="124">
        <v>24109.119999999999</v>
      </c>
      <c r="K53"/>
      <c r="L53"/>
    </row>
    <row r="54" spans="1:12" ht="11.1" customHeight="1">
      <c r="A54" s="4">
        <v>44</v>
      </c>
      <c r="B54" s="4"/>
      <c r="C54" s="46">
        <f>+(+E54/193)/8</f>
        <v>20.72</v>
      </c>
      <c r="D54" s="4"/>
      <c r="E54" s="125">
        <v>31991.68</v>
      </c>
      <c r="G54" s="46">
        <f>+(+I54/7)/188</f>
        <v>18.489999999999998</v>
      </c>
      <c r="H54" s="126"/>
      <c r="I54" s="124">
        <v>24332.84</v>
      </c>
      <c r="K54"/>
      <c r="L54"/>
    </row>
    <row r="55" spans="1:12" ht="11.1" customHeight="1">
      <c r="A55" t="s">
        <v>31</v>
      </c>
    </row>
    <row r="56" spans="1:12" ht="11.1" customHeight="1">
      <c r="A56" s="34" t="s">
        <v>32</v>
      </c>
      <c r="B56" s="34"/>
      <c r="C56" s="34"/>
      <c r="D56" s="34"/>
      <c r="E56" s="34"/>
      <c r="F56" s="34"/>
      <c r="G56" s="34"/>
      <c r="H56" s="34"/>
      <c r="I56" s="34"/>
    </row>
    <row r="57" spans="1:12" ht="11.1" customHeight="1">
      <c r="A57" s="47" t="s">
        <v>33</v>
      </c>
      <c r="E57" t="s">
        <v>34</v>
      </c>
    </row>
    <row r="58" spans="1:12" ht="11.1" customHeight="1">
      <c r="A58" s="48" t="s">
        <v>35</v>
      </c>
      <c r="B58" s="34"/>
      <c r="C58" s="34"/>
      <c r="D58" s="34"/>
      <c r="E58" s="34" t="s">
        <v>36</v>
      </c>
      <c r="F58" s="34"/>
      <c r="G58" s="34"/>
      <c r="H58" s="34"/>
      <c r="I58" s="34"/>
    </row>
    <row r="59" spans="1:12" ht="11.1" customHeight="1">
      <c r="A59" s="49" t="s">
        <v>9</v>
      </c>
    </row>
    <row r="60" spans="1:12" ht="11.1" customHeight="1">
      <c r="A60" s="49" t="s">
        <v>9</v>
      </c>
    </row>
    <row r="61" spans="1:12" ht="11.1" customHeight="1">
      <c r="A61" s="49" t="s">
        <v>9</v>
      </c>
    </row>
    <row r="62" spans="1:12" ht="11.1" customHeight="1">
      <c r="A62" s="49" t="s">
        <v>9</v>
      </c>
    </row>
  </sheetData>
  <mergeCells count="3">
    <mergeCell ref="A1:I1"/>
    <mergeCell ref="A2:I2"/>
    <mergeCell ref="A3:I3"/>
  </mergeCells>
  <phoneticPr fontId="0" type="noConversion"/>
  <pageMargins left="0.5" right="0.5" top="0.75" bottom="0.25" header="0.25" footer="0.25"/>
  <pageSetup scale="115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4"/>
  <sheetViews>
    <sheetView workbookViewId="0">
      <selection activeCell="D21" sqref="D21"/>
    </sheetView>
  </sheetViews>
  <sheetFormatPr defaultRowHeight="12.75"/>
  <cols>
    <col min="7" max="7" width="12.85546875" bestFit="1" customWidth="1"/>
    <col min="10" max="10" width="10.28515625" bestFit="1" customWidth="1"/>
  </cols>
  <sheetData>
    <row r="1" spans="1:9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9">
      <c r="A2" s="142" t="s">
        <v>90</v>
      </c>
      <c r="B2" s="142"/>
      <c r="C2" s="142"/>
      <c r="D2" s="142"/>
      <c r="E2" s="142"/>
      <c r="F2" s="142"/>
      <c r="G2" s="142"/>
      <c r="H2" s="142"/>
      <c r="I2" s="142"/>
    </row>
    <row r="3" spans="1:9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9">
      <c r="A4" s="154" t="s">
        <v>9</v>
      </c>
      <c r="B4" s="154"/>
      <c r="C4" s="154"/>
      <c r="D4" s="154"/>
      <c r="E4" s="154"/>
      <c r="F4" s="154"/>
      <c r="G4" s="154"/>
      <c r="H4" s="154"/>
      <c r="I4" s="154"/>
    </row>
    <row r="5" spans="1:9">
      <c r="F5" s="34"/>
      <c r="G5" s="34"/>
    </row>
    <row r="6" spans="1:9">
      <c r="C6" s="2" t="s">
        <v>18</v>
      </c>
      <c r="D6" s="3"/>
      <c r="E6" s="18" t="s">
        <v>9</v>
      </c>
      <c r="F6" s="66"/>
      <c r="G6" s="84" t="s">
        <v>73</v>
      </c>
      <c r="H6" s="20"/>
      <c r="I6" s="19"/>
    </row>
    <row r="7" spans="1:9" ht="14.1" customHeight="1">
      <c r="C7" s="12">
        <v>0</v>
      </c>
      <c r="D7" s="9"/>
      <c r="E7" s="31" t="s">
        <v>9</v>
      </c>
      <c r="F7" s="31"/>
      <c r="G7" s="128">
        <v>46683.58</v>
      </c>
      <c r="H7" s="21"/>
      <c r="I7" s="9"/>
    </row>
    <row r="8" spans="1:9" ht="14.1" customHeight="1">
      <c r="C8" s="12">
        <v>1</v>
      </c>
      <c r="D8" s="9"/>
      <c r="E8" s="31" t="s">
        <v>9</v>
      </c>
      <c r="F8" s="31"/>
      <c r="G8" s="128">
        <v>47472.72</v>
      </c>
      <c r="H8" s="21"/>
      <c r="I8" s="9"/>
    </row>
    <row r="9" spans="1:9" ht="14.1" customHeight="1">
      <c r="C9" s="12">
        <v>2</v>
      </c>
      <c r="D9" s="9"/>
      <c r="E9" s="31" t="s">
        <v>9</v>
      </c>
      <c r="F9" s="31"/>
      <c r="G9" s="128">
        <v>47645.79</v>
      </c>
      <c r="H9" s="21"/>
      <c r="I9" s="9"/>
    </row>
    <row r="10" spans="1:9" ht="14.1" customHeight="1">
      <c r="C10" s="12">
        <v>3</v>
      </c>
      <c r="D10" s="9"/>
      <c r="E10" s="31" t="s">
        <v>9</v>
      </c>
      <c r="F10" s="31"/>
      <c r="G10" s="128">
        <v>47817.83</v>
      </c>
      <c r="H10" s="21"/>
      <c r="I10" s="9"/>
    </row>
    <row r="11" spans="1:9" ht="14.1" customHeight="1">
      <c r="C11" s="12">
        <v>4</v>
      </c>
      <c r="D11" s="9"/>
      <c r="E11" s="31" t="s">
        <v>9</v>
      </c>
      <c r="F11" s="31"/>
      <c r="G11" s="128">
        <v>47988.85</v>
      </c>
      <c r="H11" s="21"/>
      <c r="I11" s="9"/>
    </row>
    <row r="12" spans="1:9" ht="14.1" customHeight="1">
      <c r="C12" s="12">
        <v>5</v>
      </c>
      <c r="D12" s="9"/>
      <c r="E12" s="31" t="s">
        <v>9</v>
      </c>
      <c r="F12" s="31"/>
      <c r="G12" s="128">
        <v>48160.89</v>
      </c>
      <c r="H12" s="21"/>
      <c r="I12" s="9"/>
    </row>
    <row r="13" spans="1:9" ht="14.1" customHeight="1">
      <c r="C13" s="12">
        <v>6</v>
      </c>
      <c r="D13" s="9"/>
      <c r="E13" s="31" t="s">
        <v>9</v>
      </c>
      <c r="F13" s="31"/>
      <c r="G13" s="128">
        <v>48886.15</v>
      </c>
      <c r="H13" s="21"/>
      <c r="I13" s="9"/>
    </row>
    <row r="14" spans="1:9" ht="14.1" customHeight="1">
      <c r="C14" s="12">
        <v>7</v>
      </c>
      <c r="D14" s="9"/>
      <c r="E14" s="31" t="s">
        <v>9</v>
      </c>
      <c r="F14" s="31"/>
      <c r="G14" s="128">
        <v>49818.48</v>
      </c>
      <c r="H14" s="21"/>
      <c r="I14" s="9"/>
    </row>
    <row r="15" spans="1:9" ht="14.1" customHeight="1">
      <c r="C15" s="12">
        <v>8</v>
      </c>
      <c r="D15" s="9"/>
      <c r="E15" s="31" t="s">
        <v>9</v>
      </c>
      <c r="F15" s="31"/>
      <c r="G15" s="128">
        <v>51140.23</v>
      </c>
      <c r="H15" s="21"/>
      <c r="I15" s="9"/>
    </row>
    <row r="16" spans="1:9" ht="14.1" customHeight="1">
      <c r="C16" s="12">
        <v>9</v>
      </c>
      <c r="D16" s="9"/>
      <c r="E16" s="31" t="s">
        <v>9</v>
      </c>
      <c r="F16" s="31"/>
      <c r="G16" s="128">
        <v>52006.63</v>
      </c>
      <c r="H16" s="21"/>
      <c r="I16" s="9"/>
    </row>
    <row r="17" spans="3:9" ht="14.1" customHeight="1">
      <c r="C17" s="12">
        <v>10</v>
      </c>
      <c r="D17" s="9"/>
      <c r="E17" s="31" t="s">
        <v>9</v>
      </c>
      <c r="F17" s="31"/>
      <c r="G17" s="128">
        <v>53944.43</v>
      </c>
      <c r="H17" s="13"/>
      <c r="I17" s="9"/>
    </row>
    <row r="18" spans="3:9" ht="14.1" customHeight="1">
      <c r="C18" s="12">
        <v>11</v>
      </c>
      <c r="D18" s="9"/>
      <c r="E18" s="31" t="s">
        <v>9</v>
      </c>
      <c r="F18" s="31"/>
      <c r="G18" s="128">
        <v>54864.4</v>
      </c>
      <c r="H18" s="13"/>
      <c r="I18" s="9"/>
    </row>
    <row r="19" spans="3:9" ht="14.1" customHeight="1">
      <c r="C19" s="12">
        <v>12</v>
      </c>
      <c r="D19" s="9" t="s">
        <v>9</v>
      </c>
      <c r="E19" s="31" t="s">
        <v>9</v>
      </c>
      <c r="F19" s="31"/>
      <c r="G19" s="128">
        <v>55551.55</v>
      </c>
      <c r="H19" s="13"/>
      <c r="I19" s="9"/>
    </row>
    <row r="20" spans="3:9" ht="14.1" customHeight="1">
      <c r="C20" s="12">
        <v>13</v>
      </c>
      <c r="D20" s="9"/>
      <c r="E20" s="31" t="s">
        <v>9</v>
      </c>
      <c r="F20" s="31"/>
      <c r="G20" s="128">
        <v>58501.01</v>
      </c>
      <c r="H20" s="13"/>
      <c r="I20" s="9"/>
    </row>
    <row r="21" spans="3:9" ht="14.1" customHeight="1">
      <c r="C21" s="15">
        <v>14</v>
      </c>
      <c r="D21" s="9"/>
      <c r="E21" s="31" t="s">
        <v>9</v>
      </c>
      <c r="F21" s="31"/>
      <c r="G21" s="128">
        <v>59579.63</v>
      </c>
      <c r="H21" s="21"/>
      <c r="I21" s="9"/>
    </row>
    <row r="22" spans="3:9" ht="14.1" customHeight="1">
      <c r="C22" s="15">
        <v>15</v>
      </c>
      <c r="D22" s="22"/>
      <c r="E22" s="31" t="s">
        <v>9</v>
      </c>
      <c r="F22" s="26"/>
      <c r="G22" s="128">
        <v>60549.05</v>
      </c>
      <c r="H22" s="22"/>
      <c r="I22" s="22"/>
    </row>
    <row r="23" spans="3:9" ht="14.1" customHeight="1">
      <c r="C23" s="15">
        <v>16</v>
      </c>
      <c r="E23" s="31" t="s">
        <v>9</v>
      </c>
      <c r="F23" s="26"/>
      <c r="G23" s="128">
        <v>60812.78</v>
      </c>
      <c r="I23" s="9"/>
    </row>
    <row r="24" spans="3:9" ht="14.1" customHeight="1">
      <c r="C24" s="15">
        <v>17</v>
      </c>
      <c r="E24" s="31" t="s">
        <v>9</v>
      </c>
      <c r="F24" s="26"/>
      <c r="G24" s="128">
        <v>61019.85</v>
      </c>
      <c r="I24" s="9"/>
    </row>
    <row r="25" spans="3:9" ht="14.1" customHeight="1">
      <c r="C25" s="15">
        <v>18</v>
      </c>
      <c r="E25" s="31" t="s">
        <v>9</v>
      </c>
      <c r="F25" s="26"/>
      <c r="G25" s="128">
        <v>62085.07</v>
      </c>
      <c r="I25" s="9"/>
    </row>
    <row r="26" spans="3:9" ht="14.1" customHeight="1">
      <c r="C26" s="15">
        <v>19</v>
      </c>
      <c r="E26" s="31" t="s">
        <v>9</v>
      </c>
      <c r="F26" s="26"/>
      <c r="G26" s="128">
        <v>63100.85</v>
      </c>
      <c r="I26" s="9"/>
    </row>
    <row r="27" spans="3:9" ht="14.1" customHeight="1">
      <c r="C27" s="15">
        <v>20</v>
      </c>
      <c r="E27" s="31" t="s">
        <v>9</v>
      </c>
      <c r="F27" s="26"/>
      <c r="G27" s="128">
        <v>63258.47</v>
      </c>
      <c r="I27" s="9"/>
    </row>
    <row r="28" spans="3:9" ht="14.1" customHeight="1">
      <c r="C28" s="15">
        <v>21</v>
      </c>
      <c r="D28" s="22"/>
      <c r="E28" s="31" t="s">
        <v>9</v>
      </c>
      <c r="F28" s="26"/>
      <c r="G28" s="128">
        <v>63535.6</v>
      </c>
      <c r="H28" s="22"/>
      <c r="I28" s="22"/>
    </row>
    <row r="29" spans="3:9" ht="14.1" customHeight="1">
      <c r="C29" s="15">
        <v>22</v>
      </c>
      <c r="D29" s="22"/>
      <c r="E29" s="31" t="s">
        <v>9</v>
      </c>
      <c r="F29" s="26"/>
      <c r="G29" s="128">
        <v>63744.73</v>
      </c>
      <c r="H29" s="22"/>
      <c r="I29" s="22"/>
    </row>
    <row r="30" spans="3:9" ht="14.1" customHeight="1">
      <c r="C30" s="15">
        <v>23</v>
      </c>
      <c r="D30" s="22"/>
      <c r="E30" s="31" t="s">
        <v>9</v>
      </c>
      <c r="F30" s="26"/>
      <c r="G30" s="128">
        <v>64926.37</v>
      </c>
      <c r="H30" s="22"/>
      <c r="I30" s="22"/>
    </row>
    <row r="31" spans="3:9" ht="14.1" customHeight="1">
      <c r="C31" s="15">
        <v>24</v>
      </c>
      <c r="D31" s="22"/>
      <c r="E31" s="31" t="s">
        <v>9</v>
      </c>
      <c r="F31" s="26"/>
      <c r="G31" s="128">
        <v>66535.539999999994</v>
      </c>
      <c r="H31" s="22"/>
      <c r="I31" s="22"/>
    </row>
    <row r="32" spans="3:9" ht="14.1" customHeight="1">
      <c r="C32" s="15">
        <v>25</v>
      </c>
      <c r="D32" s="22"/>
      <c r="E32" s="31" t="s">
        <v>9</v>
      </c>
      <c r="F32" s="26"/>
      <c r="G32" s="128">
        <v>68308.509999999995</v>
      </c>
      <c r="H32" s="22"/>
      <c r="I32" s="22"/>
    </row>
    <row r="33" spans="3:9" ht="14.1" customHeight="1">
      <c r="C33" s="15">
        <v>26</v>
      </c>
      <c r="E33" s="31" t="s">
        <v>9</v>
      </c>
      <c r="F33" s="26"/>
      <c r="G33" s="128">
        <v>69759.03</v>
      </c>
      <c r="I33" s="9"/>
    </row>
    <row r="34" spans="3:9" ht="14.1" customHeight="1">
      <c r="C34" s="15">
        <v>27</v>
      </c>
      <c r="E34" s="31" t="s">
        <v>9</v>
      </c>
      <c r="F34" s="26"/>
      <c r="G34" s="128">
        <v>70908.740000000005</v>
      </c>
      <c r="I34" s="9"/>
    </row>
    <row r="35" spans="3:9" ht="14.1" customHeight="1">
      <c r="C35" s="15">
        <v>28</v>
      </c>
      <c r="E35" s="31" t="s">
        <v>9</v>
      </c>
      <c r="F35" s="26"/>
      <c r="G35" s="128">
        <v>71072.539999999994</v>
      </c>
      <c r="I35" s="68"/>
    </row>
    <row r="36" spans="3:9" ht="14.1" customHeight="1">
      <c r="C36" s="15">
        <v>29</v>
      </c>
      <c r="E36" s="31"/>
      <c r="F36" s="26"/>
      <c r="G36" s="128">
        <v>71286.820000000007</v>
      </c>
      <c r="I36" s="68"/>
    </row>
    <row r="37" spans="3:9" ht="14.1" customHeight="1">
      <c r="C37" s="15">
        <v>30</v>
      </c>
      <c r="E37" s="31"/>
      <c r="F37" s="26"/>
      <c r="G37" s="128">
        <v>71502.13</v>
      </c>
      <c r="I37" s="68"/>
    </row>
    <row r="38" spans="3:9" ht="14.1" customHeight="1">
      <c r="C38" s="15">
        <v>31</v>
      </c>
      <c r="E38" s="31"/>
      <c r="F38" s="26"/>
      <c r="G38" s="128">
        <v>71716.41</v>
      </c>
      <c r="I38" s="68"/>
    </row>
    <row r="39" spans="3:9" ht="14.1" customHeight="1">
      <c r="C39" s="15">
        <v>32</v>
      </c>
      <c r="E39" s="31"/>
      <c r="F39" s="26"/>
      <c r="G39" s="128">
        <v>71930.7</v>
      </c>
      <c r="I39" s="68"/>
    </row>
    <row r="40" spans="3:9" ht="14.1" customHeight="1">
      <c r="C40" s="15">
        <v>33</v>
      </c>
      <c r="E40" s="31"/>
      <c r="F40" s="26"/>
      <c r="G40" s="128">
        <v>72144.98</v>
      </c>
      <c r="I40" s="68"/>
    </row>
    <row r="41" spans="3:9" ht="14.1" customHeight="1">
      <c r="C41" s="15">
        <v>34</v>
      </c>
      <c r="E41" s="31"/>
      <c r="F41" s="26"/>
      <c r="G41" s="128">
        <v>72359.259999999995</v>
      </c>
      <c r="I41" s="68"/>
    </row>
    <row r="42" spans="3:9" ht="14.1" customHeight="1">
      <c r="C42" s="15">
        <v>35</v>
      </c>
      <c r="E42" s="31"/>
      <c r="F42" s="26"/>
      <c r="G42" s="128">
        <v>72574.570000000007</v>
      </c>
      <c r="I42" s="68"/>
    </row>
    <row r="43" spans="3:9" ht="14.1" customHeight="1">
      <c r="C43" s="15">
        <v>36</v>
      </c>
      <c r="E43" s="31"/>
      <c r="F43" s="26"/>
      <c r="G43" s="128">
        <v>72788.850000000006</v>
      </c>
      <c r="I43" s="68"/>
    </row>
    <row r="44" spans="3:9" ht="14.1" customHeight="1">
      <c r="C44" s="15">
        <v>37</v>
      </c>
      <c r="E44" s="31"/>
      <c r="F44" s="26"/>
      <c r="G44" s="128">
        <v>73003.13</v>
      </c>
      <c r="I44" s="68"/>
    </row>
    <row r="45" spans="3:9" ht="14.1" customHeight="1">
      <c r="C45" s="15">
        <v>38</v>
      </c>
      <c r="E45" s="31"/>
      <c r="F45" s="26"/>
      <c r="G45" s="128">
        <v>73217.42</v>
      </c>
      <c r="I45" s="68"/>
    </row>
    <row r="46" spans="3:9" ht="14.1" customHeight="1">
      <c r="C46" s="15">
        <v>39</v>
      </c>
      <c r="E46" s="31"/>
      <c r="F46" s="26"/>
      <c r="G46" s="128">
        <v>73431.7</v>
      </c>
      <c r="I46" s="68"/>
    </row>
    <row r="47" spans="3:9" ht="14.1" customHeight="1">
      <c r="C47" s="15">
        <v>40</v>
      </c>
      <c r="E47" s="31"/>
      <c r="F47" s="26"/>
      <c r="G47" s="128">
        <v>73645.98</v>
      </c>
      <c r="I47" s="68"/>
    </row>
    <row r="48" spans="3:9" ht="15.75">
      <c r="C48" s="15"/>
      <c r="E48" s="26" t="s">
        <v>9</v>
      </c>
      <c r="F48" s="26"/>
      <c r="G48" s="83"/>
      <c r="I48" s="68"/>
    </row>
    <row r="49" spans="1:9" ht="15.75">
      <c r="B49" t="s">
        <v>89</v>
      </c>
      <c r="C49" s="15"/>
      <c r="F49" s="26"/>
      <c r="G49" s="83" t="s">
        <v>9</v>
      </c>
      <c r="I49" s="68"/>
    </row>
    <row r="50" spans="1:9" ht="15.75">
      <c r="E50" s="31" t="s">
        <v>9</v>
      </c>
      <c r="G50" s="83" t="s">
        <v>9</v>
      </c>
      <c r="I50" s="19"/>
    </row>
    <row r="51" spans="1:9">
      <c r="A51" t="s">
        <v>9</v>
      </c>
    </row>
    <row r="52" spans="1:9">
      <c r="A52" t="s">
        <v>9</v>
      </c>
      <c r="B52" s="24"/>
      <c r="C52" s="22"/>
      <c r="D52" s="22"/>
      <c r="E52" s="22"/>
      <c r="F52" s="22"/>
      <c r="G52" s="22"/>
      <c r="H52" s="22"/>
      <c r="I52" s="22"/>
    </row>
    <row r="53" spans="1:9">
      <c r="A53" t="s">
        <v>9</v>
      </c>
      <c r="B53" s="22"/>
      <c r="C53" s="22"/>
      <c r="D53" s="22"/>
      <c r="E53" s="22"/>
      <c r="F53" s="22"/>
      <c r="G53" s="22"/>
      <c r="H53" s="22"/>
      <c r="I53" s="22"/>
    </row>
    <row r="54" spans="1:9">
      <c r="A54" t="s">
        <v>9</v>
      </c>
      <c r="B54" s="22"/>
      <c r="C54" s="22"/>
      <c r="D54" s="22"/>
      <c r="E54" s="22"/>
      <c r="F54" s="22"/>
      <c r="G54" s="22"/>
      <c r="H54" s="22"/>
      <c r="I54" s="22"/>
    </row>
  </sheetData>
  <mergeCells count="4">
    <mergeCell ref="A1:I1"/>
    <mergeCell ref="A2:I2"/>
    <mergeCell ref="A3:I3"/>
    <mergeCell ref="A4:I4"/>
  </mergeCells>
  <phoneticPr fontId="0" type="noConversion"/>
  <pageMargins left="0.75" right="0.75" top="0.75" bottom="0.25" header="0.25" footer="0.2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5"/>
  <sheetViews>
    <sheetView workbookViewId="0">
      <selection activeCell="B11" sqref="B11"/>
    </sheetView>
  </sheetViews>
  <sheetFormatPr defaultRowHeight="12.75"/>
  <cols>
    <col min="9" max="9" width="11.7109375" customWidth="1"/>
    <col min="10" max="10" width="10.140625" customWidth="1"/>
    <col min="12" max="12" width="10.7109375" customWidth="1"/>
  </cols>
  <sheetData>
    <row r="1" spans="1:10" ht="15.75">
      <c r="A1" s="148" t="s">
        <v>83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>
      <c r="A2" s="148" t="s">
        <v>227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5.75">
      <c r="A3" s="148" t="s">
        <v>9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5.75">
      <c r="B4" s="9"/>
      <c r="C4" s="9"/>
      <c r="D4" s="9"/>
      <c r="E4" s="9"/>
      <c r="F4" s="9"/>
      <c r="G4" s="9"/>
      <c r="H4" s="9"/>
      <c r="I4" s="9"/>
    </row>
    <row r="5" spans="1:10" ht="15.75">
      <c r="B5" s="9"/>
      <c r="C5" s="9"/>
      <c r="D5" s="9"/>
      <c r="E5" s="9"/>
      <c r="F5" s="9"/>
      <c r="G5" s="9"/>
      <c r="H5" s="9"/>
      <c r="I5" s="9"/>
      <c r="J5" s="34"/>
    </row>
    <row r="6" spans="1:10" ht="15.75">
      <c r="B6" s="35"/>
      <c r="C6" s="36" t="s">
        <v>25</v>
      </c>
      <c r="D6" s="35"/>
      <c r="E6" s="35"/>
      <c r="F6" s="37" t="s">
        <v>26</v>
      </c>
      <c r="G6" s="35"/>
      <c r="H6" s="35"/>
      <c r="I6" s="36" t="s">
        <v>87</v>
      </c>
      <c r="J6" s="34"/>
    </row>
    <row r="7" spans="1:10" ht="15.75">
      <c r="B7" s="9"/>
      <c r="C7" s="12">
        <v>0</v>
      </c>
      <c r="D7" s="9"/>
      <c r="E7" s="9"/>
      <c r="F7" s="27">
        <f>+(+I7/7)/185</f>
        <v>8.5</v>
      </c>
      <c r="G7" s="9"/>
      <c r="H7" s="9"/>
      <c r="I7" s="122">
        <v>11007.5</v>
      </c>
    </row>
    <row r="8" spans="1:10" ht="15.75">
      <c r="B8" s="9"/>
      <c r="C8" s="12">
        <v>1</v>
      </c>
      <c r="D8" s="9"/>
      <c r="E8" s="9"/>
      <c r="F8" s="27">
        <f t="shared" ref="F8:F47" si="0">+(+I8/7)/185</f>
        <v>8.6</v>
      </c>
      <c r="G8" s="9"/>
      <c r="H8" s="9"/>
      <c r="I8" s="122">
        <v>11137</v>
      </c>
    </row>
    <row r="9" spans="1:10" ht="15.75">
      <c r="B9" s="9"/>
      <c r="C9" s="12">
        <v>2</v>
      </c>
      <c r="D9" s="9"/>
      <c r="E9" s="9"/>
      <c r="F9" s="27">
        <f t="shared" si="0"/>
        <v>8.6999999999999993</v>
      </c>
      <c r="G9" s="9"/>
      <c r="H9" s="9"/>
      <c r="I9" s="122">
        <v>11266.5</v>
      </c>
    </row>
    <row r="10" spans="1:10" ht="15.75">
      <c r="B10" s="9"/>
      <c r="C10" s="12">
        <v>3</v>
      </c>
      <c r="D10" s="9"/>
      <c r="E10" s="9"/>
      <c r="F10" s="27">
        <f t="shared" si="0"/>
        <v>8.8000000000000007</v>
      </c>
      <c r="G10" s="9"/>
      <c r="H10" s="9"/>
      <c r="I10" s="122">
        <v>11396</v>
      </c>
    </row>
    <row r="11" spans="1:10" ht="15.75">
      <c r="B11" s="9"/>
      <c r="C11" s="12">
        <v>4</v>
      </c>
      <c r="D11" s="9"/>
      <c r="E11" s="9"/>
      <c r="F11" s="27">
        <f t="shared" si="0"/>
        <v>9.0106023166023164</v>
      </c>
      <c r="G11" s="9"/>
      <c r="H11" s="9"/>
      <c r="I11" s="122">
        <v>11668.73</v>
      </c>
    </row>
    <row r="12" spans="1:10" ht="15.75">
      <c r="B12" s="9"/>
      <c r="C12" s="12">
        <v>5</v>
      </c>
      <c r="D12" s="9"/>
      <c r="E12" s="9"/>
      <c r="F12" s="27">
        <f t="shared" si="0"/>
        <v>9.2681003861003859</v>
      </c>
      <c r="G12" s="9"/>
      <c r="H12" s="9"/>
      <c r="I12" s="122">
        <v>12002.19</v>
      </c>
    </row>
    <row r="13" spans="1:10" ht="15.75">
      <c r="B13" s="9"/>
      <c r="C13" s="12">
        <v>6</v>
      </c>
      <c r="D13" s="9"/>
      <c r="E13" s="9"/>
      <c r="F13" s="27">
        <f t="shared" si="0"/>
        <v>9.4948030888030885</v>
      </c>
      <c r="G13" s="9"/>
      <c r="H13" s="9"/>
      <c r="I13" s="122">
        <v>12295.77</v>
      </c>
    </row>
    <row r="14" spans="1:10" ht="15.75">
      <c r="B14" s="9"/>
      <c r="C14" s="12">
        <v>7</v>
      </c>
      <c r="D14" s="9"/>
      <c r="E14" s="9"/>
      <c r="F14" s="27">
        <f t="shared" si="0"/>
        <v>9.7110965250965258</v>
      </c>
      <c r="G14" s="9"/>
      <c r="H14" s="9"/>
      <c r="I14" s="122">
        <v>12575.87</v>
      </c>
    </row>
    <row r="15" spans="1:10" ht="15.75">
      <c r="B15" s="9"/>
      <c r="C15" s="12">
        <v>8</v>
      </c>
      <c r="D15" s="9"/>
      <c r="E15" s="9"/>
      <c r="F15" s="27">
        <f t="shared" si="0"/>
        <v>9.8758996138996142</v>
      </c>
      <c r="G15" s="9"/>
      <c r="H15" s="9"/>
      <c r="I15" s="122">
        <v>12789.29</v>
      </c>
    </row>
    <row r="16" spans="1:10" ht="15.75">
      <c r="B16" s="9"/>
      <c r="C16" s="12">
        <v>9</v>
      </c>
      <c r="D16" s="9"/>
      <c r="E16" s="9"/>
      <c r="F16" s="27">
        <f t="shared" si="0"/>
        <v>10.009899613899613</v>
      </c>
      <c r="G16" s="9"/>
      <c r="H16" s="9"/>
      <c r="I16" s="122">
        <v>12962.82</v>
      </c>
    </row>
    <row r="17" spans="2:10" ht="15.75">
      <c r="B17" s="9"/>
      <c r="C17" s="12">
        <v>10</v>
      </c>
      <c r="D17" s="9"/>
      <c r="E17" s="9"/>
      <c r="F17" s="27">
        <f t="shared" si="0"/>
        <v>10.174702702702703</v>
      </c>
      <c r="G17" s="9"/>
      <c r="H17" s="9"/>
      <c r="I17" s="122">
        <v>13176.24</v>
      </c>
    </row>
    <row r="18" spans="2:10" ht="15.75">
      <c r="B18" s="9"/>
      <c r="C18" s="12">
        <v>11</v>
      </c>
      <c r="D18" s="9"/>
      <c r="E18" s="9"/>
      <c r="F18" s="27">
        <f t="shared" si="0"/>
        <v>10.339498069498068</v>
      </c>
      <c r="G18" s="9"/>
      <c r="H18" s="9"/>
      <c r="I18" s="122">
        <v>13389.65</v>
      </c>
    </row>
    <row r="19" spans="2:10" ht="15.75">
      <c r="B19" s="9"/>
      <c r="C19" s="12">
        <v>12</v>
      </c>
      <c r="D19" s="9"/>
      <c r="E19" s="9"/>
      <c r="F19" s="27">
        <f t="shared" si="0"/>
        <v>10.483799227799228</v>
      </c>
      <c r="G19" s="9"/>
      <c r="H19" s="9"/>
      <c r="I19" s="122">
        <v>13576.52</v>
      </c>
    </row>
    <row r="20" spans="2:10" ht="15.75">
      <c r="B20" s="9"/>
      <c r="C20" s="12">
        <v>13</v>
      </c>
      <c r="D20" s="9"/>
      <c r="E20" s="9"/>
      <c r="F20" s="27">
        <f t="shared" si="0"/>
        <v>10.628</v>
      </c>
      <c r="G20" s="9"/>
      <c r="H20" s="9"/>
      <c r="I20" s="122">
        <v>13763.26</v>
      </c>
    </row>
    <row r="21" spans="2:10" ht="15.75">
      <c r="B21" s="9"/>
      <c r="C21" s="12">
        <v>14</v>
      </c>
      <c r="D21" s="9"/>
      <c r="E21" s="9"/>
      <c r="F21" s="27">
        <f t="shared" si="0"/>
        <v>10.947397683397682</v>
      </c>
      <c r="G21" s="9"/>
      <c r="H21" s="9"/>
      <c r="I21" s="122">
        <v>14176.88</v>
      </c>
    </row>
    <row r="22" spans="2:10" ht="15.75">
      <c r="B22" s="9"/>
      <c r="C22" s="12">
        <v>15</v>
      </c>
      <c r="D22" s="9"/>
      <c r="E22" s="9"/>
      <c r="F22" s="27">
        <f t="shared" si="0"/>
        <v>11.143096525096526</v>
      </c>
      <c r="G22" s="9"/>
      <c r="H22" s="9"/>
      <c r="I22" s="122">
        <v>14430.31</v>
      </c>
    </row>
    <row r="23" spans="2:10" ht="15.75">
      <c r="B23" s="9"/>
      <c r="C23" s="12">
        <v>16</v>
      </c>
      <c r="D23" s="9"/>
      <c r="E23" s="9"/>
      <c r="F23" s="27">
        <f t="shared" si="0"/>
        <v>11.33880308880309</v>
      </c>
      <c r="G23" s="9"/>
      <c r="H23" s="9"/>
      <c r="I23" s="122">
        <v>14683.75</v>
      </c>
    </row>
    <row r="24" spans="2:10" ht="15.75">
      <c r="B24" s="9"/>
      <c r="C24" s="12">
        <v>17</v>
      </c>
      <c r="D24" s="9"/>
      <c r="E24" s="9"/>
      <c r="F24" s="27">
        <f t="shared" si="0"/>
        <v>11.565498069498069</v>
      </c>
      <c r="G24" s="9"/>
      <c r="H24" s="9"/>
      <c r="I24" s="122">
        <v>14977.32</v>
      </c>
    </row>
    <row r="25" spans="2:10" ht="15.75">
      <c r="B25" s="9"/>
      <c r="C25" s="12">
        <v>18</v>
      </c>
      <c r="D25" s="9"/>
      <c r="E25" s="9"/>
      <c r="F25" s="27">
        <f t="shared" si="0"/>
        <v>11.76119691119691</v>
      </c>
      <c r="G25" s="9"/>
      <c r="H25" s="9"/>
      <c r="I25" s="122">
        <v>15230.75</v>
      </c>
    </row>
    <row r="26" spans="2:10" ht="15.75">
      <c r="B26" s="39"/>
      <c r="C26" s="40">
        <v>19</v>
      </c>
      <c r="D26" s="39"/>
      <c r="E26" s="39"/>
      <c r="F26" s="27">
        <f t="shared" si="0"/>
        <v>11.843598455598453</v>
      </c>
      <c r="G26" s="39"/>
      <c r="H26" s="39"/>
      <c r="I26" s="122">
        <v>15337.46</v>
      </c>
    </row>
    <row r="27" spans="2:10" ht="15.75">
      <c r="B27" s="39"/>
      <c r="C27" s="40">
        <v>20</v>
      </c>
      <c r="D27" s="39"/>
      <c r="E27" s="39"/>
      <c r="F27" s="27">
        <f t="shared" si="0"/>
        <v>11.926</v>
      </c>
      <c r="G27" s="39"/>
      <c r="H27" s="39"/>
      <c r="I27" s="122">
        <v>15444.17</v>
      </c>
      <c r="J27" s="19"/>
    </row>
    <row r="28" spans="2:10" ht="15.75">
      <c r="B28" s="39"/>
      <c r="C28" s="40">
        <v>21</v>
      </c>
      <c r="D28" s="39"/>
      <c r="E28" s="39"/>
      <c r="F28" s="27">
        <f t="shared" si="0"/>
        <v>12.492702702702703</v>
      </c>
      <c r="G28" s="39"/>
      <c r="H28" s="39"/>
      <c r="I28" s="122">
        <v>16178.05</v>
      </c>
      <c r="J28" s="19"/>
    </row>
    <row r="29" spans="2:10" ht="15.75">
      <c r="B29" s="39"/>
      <c r="C29" s="40">
        <v>22</v>
      </c>
      <c r="D29" s="39"/>
      <c r="E29" s="39"/>
      <c r="F29" s="27">
        <f t="shared" si="0"/>
        <v>12.791397683397685</v>
      </c>
      <c r="G29" s="39"/>
      <c r="H29" s="39"/>
      <c r="I29" s="122">
        <v>16564.86</v>
      </c>
      <c r="J29" s="19"/>
    </row>
    <row r="30" spans="2:10" ht="15.75">
      <c r="B30" s="15"/>
      <c r="C30" s="15">
        <v>23</v>
      </c>
      <c r="D30" s="15"/>
      <c r="E30" s="42"/>
      <c r="F30" s="27">
        <f t="shared" si="0"/>
        <v>13.018100386100384</v>
      </c>
      <c r="G30" s="39"/>
      <c r="H30" s="39"/>
      <c r="I30" s="122">
        <v>16858.439999999999</v>
      </c>
      <c r="J30" s="19"/>
    </row>
    <row r="31" spans="2:10" ht="15.75">
      <c r="B31" s="39"/>
      <c r="C31" s="43">
        <v>24</v>
      </c>
      <c r="D31" s="39"/>
      <c r="E31" s="39"/>
      <c r="F31" s="27">
        <f t="shared" si="0"/>
        <v>13.409498069498069</v>
      </c>
      <c r="G31" s="39"/>
      <c r="H31" s="39"/>
      <c r="I31" s="122">
        <v>17365.3</v>
      </c>
    </row>
    <row r="32" spans="2:10" ht="15.75">
      <c r="B32" s="39"/>
      <c r="C32" s="43">
        <v>25</v>
      </c>
      <c r="D32" s="39"/>
      <c r="E32" s="39"/>
      <c r="F32" s="27">
        <f t="shared" si="0"/>
        <v>13.522903474903474</v>
      </c>
      <c r="G32" s="39"/>
      <c r="H32" s="39"/>
      <c r="I32" s="122">
        <v>17512.16</v>
      </c>
    </row>
    <row r="33" spans="2:10" ht="15.75">
      <c r="B33" s="39"/>
      <c r="C33" s="43">
        <v>26</v>
      </c>
      <c r="D33" s="39"/>
      <c r="E33" s="39"/>
      <c r="F33" s="27">
        <f t="shared" si="0"/>
        <v>13.687698841698841</v>
      </c>
      <c r="G33" s="39"/>
      <c r="H33" s="39"/>
      <c r="I33" s="122">
        <v>17725.57</v>
      </c>
    </row>
    <row r="34" spans="2:10" ht="15.75">
      <c r="B34" s="39"/>
      <c r="C34" s="43">
        <v>27</v>
      </c>
      <c r="D34" s="39"/>
      <c r="E34" s="39"/>
      <c r="F34" s="27">
        <f t="shared" si="0"/>
        <v>13.852501930501932</v>
      </c>
      <c r="G34" s="39"/>
      <c r="H34" s="39"/>
      <c r="I34" s="122">
        <v>17938.990000000002</v>
      </c>
    </row>
    <row r="35" spans="2:10" ht="15.75">
      <c r="B35" s="39"/>
      <c r="C35" s="43">
        <v>28</v>
      </c>
      <c r="D35" s="39"/>
      <c r="E35" s="39"/>
      <c r="F35" s="27">
        <f t="shared" si="0"/>
        <v>14.017397683397682</v>
      </c>
      <c r="G35" s="39"/>
      <c r="H35" s="39"/>
      <c r="I35" s="122">
        <v>18152.53</v>
      </c>
    </row>
    <row r="36" spans="2:10" ht="15.75">
      <c r="B36" s="39"/>
      <c r="C36" s="43">
        <v>29</v>
      </c>
      <c r="D36" s="39"/>
      <c r="E36" s="39"/>
      <c r="F36" s="27">
        <f t="shared" si="0"/>
        <v>14.19250193050193</v>
      </c>
      <c r="G36" s="39"/>
      <c r="H36" s="39"/>
      <c r="I36" s="122">
        <v>18379.29</v>
      </c>
    </row>
    <row r="37" spans="2:10" ht="15.75">
      <c r="B37" s="39"/>
      <c r="C37" s="43">
        <v>30</v>
      </c>
      <c r="D37" s="39"/>
      <c r="E37" s="39"/>
      <c r="F37" s="27">
        <f t="shared" si="0"/>
        <v>14.357297297297297</v>
      </c>
      <c r="G37" s="39"/>
      <c r="H37" s="39"/>
      <c r="I37" s="122">
        <v>18592.7</v>
      </c>
    </row>
    <row r="38" spans="2:10" ht="15.75">
      <c r="B38" s="39"/>
      <c r="C38" s="43">
        <v>31</v>
      </c>
      <c r="D38" s="39"/>
      <c r="E38" s="39"/>
      <c r="F38" s="27">
        <f t="shared" si="0"/>
        <v>14.522100386100385</v>
      </c>
      <c r="G38" s="39"/>
      <c r="H38" s="39"/>
      <c r="I38" s="122">
        <v>18806.12</v>
      </c>
    </row>
    <row r="39" spans="2:10" ht="15.75">
      <c r="B39" s="39"/>
      <c r="C39" s="43">
        <v>32</v>
      </c>
      <c r="D39" s="39"/>
      <c r="E39" s="39"/>
      <c r="F39" s="27">
        <f t="shared" si="0"/>
        <v>14.687003861003861</v>
      </c>
      <c r="G39" s="39"/>
      <c r="H39" s="39"/>
      <c r="I39" s="122">
        <v>19019.669999999998</v>
      </c>
    </row>
    <row r="40" spans="2:10" ht="15.75">
      <c r="B40" s="39"/>
      <c r="C40" s="43">
        <v>33</v>
      </c>
      <c r="D40" s="39"/>
      <c r="E40" s="39"/>
      <c r="F40" s="27">
        <f t="shared" si="0"/>
        <v>14.85179922779923</v>
      </c>
      <c r="G40" s="39"/>
      <c r="H40" s="39"/>
      <c r="I40" s="122">
        <v>19233.080000000002</v>
      </c>
    </row>
    <row r="41" spans="2:10" ht="15.75">
      <c r="B41" s="39"/>
      <c r="C41" s="43">
        <v>34</v>
      </c>
      <c r="D41" s="39"/>
      <c r="E41" s="39"/>
      <c r="F41" s="27">
        <f t="shared" si="0"/>
        <v>15.016602316602317</v>
      </c>
      <c r="G41" s="39"/>
      <c r="H41" s="39"/>
      <c r="I41" s="122">
        <v>19446.5</v>
      </c>
    </row>
    <row r="42" spans="2:10" ht="15.75">
      <c r="B42" s="39"/>
      <c r="C42" s="43">
        <v>35</v>
      </c>
      <c r="D42" s="39"/>
      <c r="E42" s="39"/>
      <c r="F42" s="27">
        <f t="shared" si="0"/>
        <v>15.181498069498069</v>
      </c>
      <c r="G42" s="39"/>
      <c r="H42" s="39"/>
      <c r="I42" s="122">
        <v>19660.04</v>
      </c>
    </row>
    <row r="43" spans="2:10" ht="15.75">
      <c r="B43" s="39"/>
      <c r="C43" s="43">
        <v>36</v>
      </c>
      <c r="D43" s="39"/>
      <c r="E43" s="39"/>
      <c r="F43" s="27">
        <f t="shared" si="0"/>
        <v>15.346301158301156</v>
      </c>
      <c r="G43" s="39"/>
      <c r="H43" s="39"/>
      <c r="I43" s="122">
        <v>19873.46</v>
      </c>
    </row>
    <row r="44" spans="2:10" ht="15.75">
      <c r="B44" s="39"/>
      <c r="C44" s="43">
        <v>37</v>
      </c>
      <c r="D44" s="39"/>
      <c r="E44" s="39"/>
      <c r="F44" s="27">
        <f t="shared" si="0"/>
        <v>15.511096525096525</v>
      </c>
      <c r="G44" s="39"/>
      <c r="H44" s="39"/>
      <c r="I44" s="122">
        <v>20086.87</v>
      </c>
    </row>
    <row r="45" spans="2:10" ht="15.75">
      <c r="B45" s="39"/>
      <c r="C45" s="43">
        <v>38</v>
      </c>
      <c r="D45" s="39"/>
      <c r="E45" s="39"/>
      <c r="F45" s="27">
        <f t="shared" si="0"/>
        <v>15.676</v>
      </c>
      <c r="G45" s="39"/>
      <c r="H45" s="39"/>
      <c r="I45" s="122">
        <v>20300.419999999998</v>
      </c>
    </row>
    <row r="46" spans="2:10" ht="15.75">
      <c r="B46" s="39"/>
      <c r="C46" s="43">
        <v>39</v>
      </c>
      <c r="D46" s="39"/>
      <c r="E46" s="39"/>
      <c r="F46" s="27">
        <f t="shared" si="0"/>
        <v>15.840803088803089</v>
      </c>
      <c r="G46" s="39"/>
      <c r="H46" s="39"/>
      <c r="I46" s="122">
        <v>20513.84</v>
      </c>
    </row>
    <row r="47" spans="2:10" ht="15.75">
      <c r="B47" s="39"/>
      <c r="C47" s="43">
        <v>40</v>
      </c>
      <c r="D47" s="39"/>
      <c r="E47" s="39"/>
      <c r="F47" s="27">
        <f t="shared" si="0"/>
        <v>16.005598455598456</v>
      </c>
      <c r="G47" s="39"/>
      <c r="H47" s="39"/>
      <c r="I47" s="122">
        <v>20727.25</v>
      </c>
    </row>
    <row r="48" spans="2:10" ht="15.75">
      <c r="B48" s="34"/>
      <c r="C48" s="34"/>
      <c r="D48" s="34"/>
      <c r="E48" s="34"/>
      <c r="F48" s="44" t="s">
        <v>9</v>
      </c>
      <c r="G48" s="34"/>
      <c r="H48" s="34"/>
      <c r="I48" s="34"/>
      <c r="J48" s="45"/>
    </row>
    <row r="49" spans="1:10">
      <c r="B49" s="22"/>
      <c r="C49" s="22"/>
      <c r="D49" s="22"/>
      <c r="E49" s="22"/>
      <c r="F49" s="22"/>
      <c r="G49" s="22"/>
      <c r="H49" s="22"/>
      <c r="I49" s="22"/>
      <c r="J49" s="22"/>
    </row>
    <row r="50" spans="1:10">
      <c r="A50" s="149" t="s">
        <v>80</v>
      </c>
      <c r="B50" s="149"/>
      <c r="C50" s="149"/>
      <c r="D50" s="149"/>
      <c r="E50" s="149"/>
      <c r="F50" s="149"/>
      <c r="G50" s="149"/>
      <c r="H50" s="149"/>
      <c r="I50" s="149"/>
      <c r="J50" s="149"/>
    </row>
    <row r="51" spans="1:10"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75">
      <c r="B52" s="16" t="s">
        <v>9</v>
      </c>
      <c r="C52" s="29"/>
      <c r="D52" s="29"/>
      <c r="E52" s="29"/>
      <c r="F52" s="29"/>
      <c r="G52" s="29"/>
      <c r="H52" s="29"/>
      <c r="I52" s="29"/>
      <c r="J52" s="29"/>
    </row>
    <row r="53" spans="1:10" ht="15.75">
      <c r="B53" s="16" t="s">
        <v>9</v>
      </c>
      <c r="C53" s="29"/>
      <c r="D53" s="29"/>
      <c r="E53" s="29"/>
      <c r="F53" s="29"/>
      <c r="G53" s="29"/>
      <c r="H53" s="29"/>
      <c r="I53" s="29"/>
      <c r="J53" s="29"/>
    </row>
    <row r="54" spans="1:10" ht="15.75">
      <c r="B54" s="16" t="s">
        <v>9</v>
      </c>
      <c r="C54" s="29"/>
      <c r="D54" s="29"/>
      <c r="E54" s="29"/>
      <c r="F54" s="29"/>
      <c r="G54" s="29"/>
      <c r="H54" s="29"/>
      <c r="I54" s="29"/>
      <c r="J54" s="29"/>
    </row>
    <row r="55" spans="1:10" ht="15">
      <c r="B55" s="16" t="s">
        <v>9</v>
      </c>
      <c r="C55" s="22"/>
      <c r="D55" s="22"/>
      <c r="E55" s="22"/>
      <c r="F55" s="22"/>
      <c r="G55" s="22"/>
      <c r="H55" s="22"/>
      <c r="I55" s="22"/>
      <c r="J55" s="22"/>
    </row>
  </sheetData>
  <mergeCells count="4">
    <mergeCell ref="A1:J1"/>
    <mergeCell ref="A2:J2"/>
    <mergeCell ref="A3:J3"/>
    <mergeCell ref="A50:J50"/>
  </mergeCells>
  <phoneticPr fontId="0" type="noConversion"/>
  <pageMargins left="0.75" right="0.75" top="0.75" bottom="0.25" header="0.25" footer="0.25"/>
  <pageSetup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6"/>
  <sheetViews>
    <sheetView workbookViewId="0">
      <selection activeCell="B12" sqref="B12"/>
    </sheetView>
  </sheetViews>
  <sheetFormatPr defaultRowHeight="12.75"/>
  <cols>
    <col min="1" max="1" width="12.42578125" customWidth="1"/>
    <col min="7" max="7" width="11.85546875" customWidth="1"/>
  </cols>
  <sheetData>
    <row r="1" spans="1:8">
      <c r="A1" s="142" t="s">
        <v>83</v>
      </c>
      <c r="B1" s="142"/>
      <c r="C1" s="142"/>
      <c r="D1" s="142"/>
      <c r="E1" s="142"/>
      <c r="F1" s="142"/>
      <c r="G1" s="142"/>
      <c r="H1" s="142"/>
    </row>
    <row r="2" spans="1:8">
      <c r="A2" s="142" t="s">
        <v>228</v>
      </c>
      <c r="B2" s="142"/>
      <c r="C2" s="142"/>
      <c r="D2" s="142"/>
      <c r="E2" s="142"/>
      <c r="F2" s="142"/>
      <c r="G2" s="142"/>
      <c r="H2" s="142"/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G4" s="85" t="s">
        <v>24</v>
      </c>
    </row>
    <row r="5" spans="1:8">
      <c r="A5" s="52" t="s">
        <v>25</v>
      </c>
      <c r="B5" s="34"/>
      <c r="C5" s="52" t="s">
        <v>39</v>
      </c>
      <c r="D5" s="34"/>
      <c r="E5" s="52" t="s">
        <v>40</v>
      </c>
      <c r="F5" s="34"/>
      <c r="G5" s="52" t="s">
        <v>86</v>
      </c>
      <c r="H5" s="34"/>
    </row>
    <row r="6" spans="1:8" ht="15.75">
      <c r="A6" s="12">
        <v>0</v>
      </c>
      <c r="C6" s="27">
        <v>20</v>
      </c>
      <c r="E6" s="76">
        <f>+C6*7.5</f>
        <v>150</v>
      </c>
      <c r="G6" s="122">
        <v>28690.12</v>
      </c>
    </row>
    <row r="7" spans="1:8" ht="15.75">
      <c r="A7" s="12">
        <v>1</v>
      </c>
      <c r="C7" s="27">
        <f>+C6+0.25</f>
        <v>20.25</v>
      </c>
      <c r="E7" s="76">
        <f t="shared" ref="E7:E51" si="0">+C7*7.5</f>
        <v>151.875</v>
      </c>
      <c r="G7" s="122">
        <v>29047.48</v>
      </c>
    </row>
    <row r="8" spans="1:8" ht="15.75">
      <c r="A8" s="12">
        <v>2</v>
      </c>
      <c r="C8" s="27">
        <f t="shared" ref="C8:C51" si="1">+C7+0.25</f>
        <v>20.5</v>
      </c>
      <c r="E8" s="76">
        <f t="shared" si="0"/>
        <v>153.75</v>
      </c>
      <c r="G8" s="122">
        <v>29404.83</v>
      </c>
    </row>
    <row r="9" spans="1:8" ht="15.75">
      <c r="A9" s="12">
        <v>3</v>
      </c>
      <c r="C9" s="27">
        <f t="shared" si="1"/>
        <v>20.75</v>
      </c>
      <c r="E9" s="76">
        <f t="shared" si="0"/>
        <v>155.625</v>
      </c>
      <c r="G9" s="122">
        <v>29762.18</v>
      </c>
    </row>
    <row r="10" spans="1:8" ht="15.75">
      <c r="A10" s="12">
        <v>4</v>
      </c>
      <c r="C10" s="27">
        <f t="shared" si="1"/>
        <v>21</v>
      </c>
      <c r="E10" s="76">
        <f t="shared" si="0"/>
        <v>157.5</v>
      </c>
      <c r="G10" s="122">
        <v>30119.53</v>
      </c>
    </row>
    <row r="11" spans="1:8" ht="15.75">
      <c r="A11" s="12">
        <v>5</v>
      </c>
      <c r="C11" s="27">
        <f t="shared" si="1"/>
        <v>21.25</v>
      </c>
      <c r="E11" s="76">
        <f t="shared" si="0"/>
        <v>159.375</v>
      </c>
      <c r="G11" s="122">
        <v>30476.880000000001</v>
      </c>
    </row>
    <row r="12" spans="1:8" ht="15.75">
      <c r="A12" s="12">
        <v>6</v>
      </c>
      <c r="C12" s="27">
        <f t="shared" si="1"/>
        <v>21.5</v>
      </c>
      <c r="E12" s="76">
        <f t="shared" si="0"/>
        <v>161.25</v>
      </c>
      <c r="G12" s="122">
        <v>30834.22</v>
      </c>
    </row>
    <row r="13" spans="1:8" ht="15.75">
      <c r="A13" s="12">
        <v>7</v>
      </c>
      <c r="C13" s="27">
        <f t="shared" si="1"/>
        <v>21.75</v>
      </c>
      <c r="E13" s="76">
        <f t="shared" si="0"/>
        <v>163.125</v>
      </c>
      <c r="G13" s="122">
        <v>31191.58</v>
      </c>
    </row>
    <row r="14" spans="1:8" ht="15.75">
      <c r="A14" s="12">
        <v>8</v>
      </c>
      <c r="C14" s="27">
        <f t="shared" si="1"/>
        <v>22</v>
      </c>
      <c r="E14" s="76">
        <f t="shared" si="0"/>
        <v>165</v>
      </c>
      <c r="G14" s="122">
        <v>31548.93</v>
      </c>
    </row>
    <row r="15" spans="1:8" ht="15.75">
      <c r="A15" s="12">
        <v>9</v>
      </c>
      <c r="C15" s="27">
        <f t="shared" si="1"/>
        <v>22.25</v>
      </c>
      <c r="E15" s="76">
        <f t="shared" si="0"/>
        <v>166.875</v>
      </c>
      <c r="G15" s="122">
        <v>31906.28</v>
      </c>
    </row>
    <row r="16" spans="1:8" ht="15.75">
      <c r="A16" s="12">
        <v>10</v>
      </c>
      <c r="C16" s="27">
        <f t="shared" si="1"/>
        <v>22.5</v>
      </c>
      <c r="E16" s="76">
        <f t="shared" si="0"/>
        <v>168.75</v>
      </c>
      <c r="G16" s="122">
        <v>32263.63</v>
      </c>
    </row>
    <row r="17" spans="1:8" ht="15.75">
      <c r="A17" s="12">
        <v>11</v>
      </c>
      <c r="C17" s="27">
        <f t="shared" si="1"/>
        <v>22.75</v>
      </c>
      <c r="E17" s="76">
        <f t="shared" si="0"/>
        <v>170.625</v>
      </c>
      <c r="G17" s="122">
        <v>32620.99</v>
      </c>
    </row>
    <row r="18" spans="1:8" ht="15.75">
      <c r="A18" s="12">
        <v>12</v>
      </c>
      <c r="C18" s="27">
        <f t="shared" si="1"/>
        <v>23</v>
      </c>
      <c r="E18" s="76">
        <f t="shared" si="0"/>
        <v>172.5</v>
      </c>
      <c r="G18" s="122">
        <v>32978.33</v>
      </c>
    </row>
    <row r="19" spans="1:8" ht="15.75">
      <c r="A19" s="12">
        <v>13</v>
      </c>
      <c r="C19" s="27">
        <f t="shared" si="1"/>
        <v>23.25</v>
      </c>
      <c r="E19" s="76">
        <f t="shared" si="0"/>
        <v>174.375</v>
      </c>
      <c r="G19" s="122">
        <v>33335.68</v>
      </c>
    </row>
    <row r="20" spans="1:8" ht="15.75">
      <c r="A20" s="15">
        <v>14</v>
      </c>
      <c r="C20" s="27">
        <f t="shared" si="1"/>
        <v>23.5</v>
      </c>
      <c r="E20" s="76">
        <f t="shared" si="0"/>
        <v>176.25</v>
      </c>
      <c r="F20" s="19"/>
      <c r="G20" s="122">
        <v>33693.03</v>
      </c>
    </row>
    <row r="21" spans="1:8" ht="15.75">
      <c r="A21" s="12">
        <v>15</v>
      </c>
      <c r="B21" s="19"/>
      <c r="C21" s="27">
        <f t="shared" si="1"/>
        <v>23.75</v>
      </c>
      <c r="D21" s="19"/>
      <c r="E21" s="76">
        <f t="shared" si="0"/>
        <v>178.125</v>
      </c>
      <c r="F21" s="19"/>
      <c r="G21" s="122">
        <v>34050.379999999997</v>
      </c>
      <c r="H21" s="19"/>
    </row>
    <row r="22" spans="1:8" ht="15.75">
      <c r="A22" s="12">
        <v>16</v>
      </c>
      <c r="B22" s="19"/>
      <c r="C22" s="27">
        <f t="shared" si="1"/>
        <v>24</v>
      </c>
      <c r="D22" s="19"/>
      <c r="E22" s="76">
        <f t="shared" si="0"/>
        <v>180</v>
      </c>
      <c r="F22" s="19"/>
      <c r="G22" s="122">
        <v>34407.730000000003</v>
      </c>
      <c r="H22" s="19"/>
    </row>
    <row r="23" spans="1:8" ht="15.75">
      <c r="A23" s="12">
        <v>17</v>
      </c>
      <c r="B23" s="19"/>
      <c r="C23" s="27">
        <f t="shared" si="1"/>
        <v>24.25</v>
      </c>
      <c r="D23" s="19"/>
      <c r="E23" s="76">
        <f t="shared" si="0"/>
        <v>181.875</v>
      </c>
      <c r="F23" s="19"/>
      <c r="G23" s="122">
        <v>34765.089999999997</v>
      </c>
      <c r="H23" s="19"/>
    </row>
    <row r="24" spans="1:8" ht="15.75">
      <c r="A24" s="12">
        <v>18</v>
      </c>
      <c r="B24" s="19"/>
      <c r="C24" s="27">
        <f t="shared" si="1"/>
        <v>24.5</v>
      </c>
      <c r="D24" s="19"/>
      <c r="E24" s="76">
        <f t="shared" si="0"/>
        <v>183.75</v>
      </c>
      <c r="F24" s="19"/>
      <c r="G24" s="122">
        <v>35122.44</v>
      </c>
      <c r="H24" s="19"/>
    </row>
    <row r="25" spans="1:8" ht="15.75">
      <c r="A25" s="12">
        <v>19</v>
      </c>
      <c r="C25" s="27">
        <f t="shared" si="1"/>
        <v>24.75</v>
      </c>
      <c r="E25" s="76">
        <f t="shared" si="0"/>
        <v>185.625</v>
      </c>
      <c r="G25" s="122">
        <v>35479.79</v>
      </c>
    </row>
    <row r="26" spans="1:8" ht="15.75">
      <c r="A26" s="12">
        <v>20</v>
      </c>
      <c r="C26" s="27">
        <f t="shared" si="1"/>
        <v>25</v>
      </c>
      <c r="E26" s="76">
        <f t="shared" si="0"/>
        <v>187.5</v>
      </c>
      <c r="G26" s="122">
        <v>35837.14</v>
      </c>
    </row>
    <row r="27" spans="1:8" ht="15.75">
      <c r="A27" s="12">
        <v>21</v>
      </c>
      <c r="C27" s="27">
        <f t="shared" si="1"/>
        <v>25.25</v>
      </c>
      <c r="E27" s="76">
        <f t="shared" si="0"/>
        <v>189.375</v>
      </c>
      <c r="G27" s="122">
        <v>36194.49</v>
      </c>
    </row>
    <row r="28" spans="1:8" ht="15.75">
      <c r="A28" s="12">
        <v>22</v>
      </c>
      <c r="C28" s="27">
        <f t="shared" si="1"/>
        <v>25.5</v>
      </c>
      <c r="E28" s="76">
        <f t="shared" si="0"/>
        <v>191.25</v>
      </c>
      <c r="G28" s="122">
        <v>36551.83</v>
      </c>
    </row>
    <row r="29" spans="1:8" ht="15.75">
      <c r="A29" s="12">
        <v>23</v>
      </c>
      <c r="C29" s="27">
        <f t="shared" si="1"/>
        <v>25.75</v>
      </c>
      <c r="E29" s="76">
        <f t="shared" si="0"/>
        <v>193.125</v>
      </c>
      <c r="G29" s="122">
        <v>36909.19</v>
      </c>
    </row>
    <row r="30" spans="1:8" ht="15.75">
      <c r="A30" s="12">
        <v>24</v>
      </c>
      <c r="C30" s="27">
        <f t="shared" si="1"/>
        <v>26</v>
      </c>
      <c r="E30" s="76">
        <f t="shared" si="0"/>
        <v>195</v>
      </c>
      <c r="G30" s="122">
        <v>37266.54</v>
      </c>
    </row>
    <row r="31" spans="1:8" ht="15.75">
      <c r="A31" s="12">
        <v>25</v>
      </c>
      <c r="C31" s="27">
        <f t="shared" si="1"/>
        <v>26.25</v>
      </c>
      <c r="E31" s="76">
        <f t="shared" si="0"/>
        <v>196.875</v>
      </c>
      <c r="G31" s="122">
        <v>37623.89</v>
      </c>
    </row>
    <row r="32" spans="1:8" ht="15.75">
      <c r="A32" s="12">
        <v>26</v>
      </c>
      <c r="C32" s="27">
        <f t="shared" si="1"/>
        <v>26.5</v>
      </c>
      <c r="E32" s="76">
        <f t="shared" si="0"/>
        <v>198.75</v>
      </c>
      <c r="G32" s="122">
        <v>37981.24</v>
      </c>
    </row>
    <row r="33" spans="1:7" ht="15.75">
      <c r="A33" s="12">
        <v>27</v>
      </c>
      <c r="C33" s="27">
        <f t="shared" si="1"/>
        <v>26.75</v>
      </c>
      <c r="E33" s="76">
        <f t="shared" si="0"/>
        <v>200.625</v>
      </c>
      <c r="G33" s="122">
        <v>38338.6</v>
      </c>
    </row>
    <row r="34" spans="1:7" ht="15.75">
      <c r="A34" s="12">
        <v>28</v>
      </c>
      <c r="C34" s="27">
        <f t="shared" si="1"/>
        <v>27</v>
      </c>
      <c r="E34" s="76">
        <f t="shared" si="0"/>
        <v>202.5</v>
      </c>
      <c r="G34" s="122">
        <v>38695.94</v>
      </c>
    </row>
    <row r="35" spans="1:7" ht="15.75">
      <c r="A35" s="40">
        <v>29</v>
      </c>
      <c r="C35" s="27">
        <f t="shared" si="1"/>
        <v>27.25</v>
      </c>
      <c r="E35" s="76">
        <f t="shared" si="0"/>
        <v>204.375</v>
      </c>
      <c r="G35" s="122">
        <v>39053.29</v>
      </c>
    </row>
    <row r="36" spans="1:7" ht="15.75">
      <c r="A36" s="40">
        <v>30</v>
      </c>
      <c r="C36" s="27">
        <f t="shared" si="1"/>
        <v>27.5</v>
      </c>
      <c r="E36" s="76">
        <f t="shared" si="0"/>
        <v>206.25</v>
      </c>
      <c r="G36" s="122">
        <v>39410.639999999999</v>
      </c>
    </row>
    <row r="37" spans="1:7" ht="15.75">
      <c r="A37" s="40">
        <v>31</v>
      </c>
      <c r="C37" s="27">
        <f t="shared" si="1"/>
        <v>27.75</v>
      </c>
      <c r="E37" s="76">
        <f t="shared" si="0"/>
        <v>208.125</v>
      </c>
      <c r="G37" s="122">
        <v>39767.99</v>
      </c>
    </row>
    <row r="38" spans="1:7" ht="15.75">
      <c r="A38" s="40">
        <v>32</v>
      </c>
      <c r="B38" s="19"/>
      <c r="C38" s="27">
        <f t="shared" si="1"/>
        <v>28</v>
      </c>
      <c r="D38" s="19"/>
      <c r="E38" s="76">
        <f t="shared" si="0"/>
        <v>210</v>
      </c>
      <c r="F38" s="19"/>
      <c r="G38" s="122">
        <v>40125.339999999997</v>
      </c>
    </row>
    <row r="39" spans="1:7" ht="15.75">
      <c r="A39" s="40">
        <v>33</v>
      </c>
      <c r="B39" s="19"/>
      <c r="C39" s="27">
        <f t="shared" si="1"/>
        <v>28.25</v>
      </c>
      <c r="D39" s="19"/>
      <c r="E39" s="76">
        <f t="shared" si="0"/>
        <v>211.875</v>
      </c>
      <c r="F39" s="19"/>
      <c r="G39" s="122">
        <v>40482.699999999997</v>
      </c>
    </row>
    <row r="40" spans="1:7" ht="15.75">
      <c r="A40" s="40">
        <v>34</v>
      </c>
      <c r="B40" s="19"/>
      <c r="C40" s="27">
        <f t="shared" si="1"/>
        <v>28.5</v>
      </c>
      <c r="D40" s="19"/>
      <c r="E40" s="76">
        <f t="shared" si="0"/>
        <v>213.75</v>
      </c>
      <c r="F40" s="19"/>
      <c r="G40" s="122">
        <v>40840.050000000003</v>
      </c>
    </row>
    <row r="41" spans="1:7" ht="15.75">
      <c r="A41" s="40">
        <v>35</v>
      </c>
      <c r="B41" s="19"/>
      <c r="C41" s="27">
        <f t="shared" si="1"/>
        <v>28.75</v>
      </c>
      <c r="D41" s="19"/>
      <c r="E41" s="76">
        <f t="shared" si="0"/>
        <v>215.625</v>
      </c>
      <c r="F41" s="19"/>
      <c r="G41" s="122">
        <v>41197.4</v>
      </c>
    </row>
    <row r="42" spans="1:7" ht="15.75">
      <c r="A42" s="40">
        <v>36</v>
      </c>
      <c r="B42" s="19"/>
      <c r="C42" s="27">
        <f t="shared" si="1"/>
        <v>29</v>
      </c>
      <c r="D42" s="19"/>
      <c r="E42" s="76">
        <f t="shared" si="0"/>
        <v>217.5</v>
      </c>
      <c r="F42" s="19"/>
      <c r="G42" s="122">
        <v>41554.75</v>
      </c>
    </row>
    <row r="43" spans="1:7" ht="15.75">
      <c r="A43" s="40">
        <v>37</v>
      </c>
      <c r="B43" s="19"/>
      <c r="C43" s="27">
        <f t="shared" si="1"/>
        <v>29.25</v>
      </c>
      <c r="D43" s="19"/>
      <c r="E43" s="76">
        <f t="shared" si="0"/>
        <v>219.375</v>
      </c>
      <c r="F43" s="19"/>
      <c r="G43" s="122">
        <v>41912.1</v>
      </c>
    </row>
    <row r="44" spans="1:7" ht="15.75">
      <c r="A44" s="40">
        <v>38</v>
      </c>
      <c r="B44" s="19"/>
      <c r="C44" s="27">
        <f t="shared" si="1"/>
        <v>29.5</v>
      </c>
      <c r="D44" s="19"/>
      <c r="E44" s="76">
        <f t="shared" si="0"/>
        <v>221.25</v>
      </c>
      <c r="F44" s="19"/>
      <c r="G44" s="122">
        <v>42269.440000000002</v>
      </c>
    </row>
    <row r="45" spans="1:7" ht="15.75">
      <c r="A45" s="40">
        <v>39</v>
      </c>
      <c r="B45" s="19"/>
      <c r="C45" s="27">
        <f t="shared" si="1"/>
        <v>29.75</v>
      </c>
      <c r="D45" s="19"/>
      <c r="E45" s="76">
        <f t="shared" si="0"/>
        <v>223.125</v>
      </c>
      <c r="F45" s="19"/>
      <c r="G45" s="122">
        <v>42626.8</v>
      </c>
    </row>
    <row r="46" spans="1:7" ht="15.75">
      <c r="A46" s="40">
        <v>40</v>
      </c>
      <c r="B46" s="19"/>
      <c r="C46" s="27">
        <f t="shared" si="1"/>
        <v>30</v>
      </c>
      <c r="D46" s="19"/>
      <c r="E46" s="76">
        <f t="shared" si="0"/>
        <v>225</v>
      </c>
      <c r="F46" s="19"/>
      <c r="G46" s="122">
        <v>42984.15</v>
      </c>
    </row>
    <row r="47" spans="1:7" ht="15.75">
      <c r="A47" s="40">
        <v>41</v>
      </c>
      <c r="B47" s="19"/>
      <c r="C47" s="27">
        <f t="shared" si="1"/>
        <v>30.25</v>
      </c>
      <c r="D47" s="19"/>
      <c r="E47" s="76">
        <f t="shared" si="0"/>
        <v>226.875</v>
      </c>
      <c r="F47" s="19"/>
      <c r="G47" s="122">
        <v>43341.5</v>
      </c>
    </row>
    <row r="48" spans="1:7" ht="15.75">
      <c r="A48" s="40">
        <v>42</v>
      </c>
      <c r="B48" s="19"/>
      <c r="C48" s="27">
        <f t="shared" si="1"/>
        <v>30.5</v>
      </c>
      <c r="D48" s="19"/>
      <c r="E48" s="76">
        <f t="shared" si="0"/>
        <v>228.75</v>
      </c>
      <c r="F48" s="19"/>
      <c r="G48" s="122">
        <v>43698.85</v>
      </c>
    </row>
    <row r="49" spans="1:8" ht="15.75">
      <c r="A49" s="40">
        <v>43</v>
      </c>
      <c r="B49" s="19"/>
      <c r="C49" s="27">
        <f t="shared" si="1"/>
        <v>30.75</v>
      </c>
      <c r="D49" s="19"/>
      <c r="E49" s="76">
        <f t="shared" si="0"/>
        <v>230.625</v>
      </c>
      <c r="F49" s="19"/>
      <c r="G49" s="122">
        <v>44056.21</v>
      </c>
    </row>
    <row r="50" spans="1:8" ht="15.75">
      <c r="A50" s="40">
        <v>44</v>
      </c>
      <c r="B50" s="19"/>
      <c r="C50" s="27">
        <f t="shared" si="1"/>
        <v>31</v>
      </c>
      <c r="D50" s="19"/>
      <c r="E50" s="76">
        <f t="shared" si="0"/>
        <v>232.5</v>
      </c>
      <c r="F50" s="19"/>
      <c r="G50" s="122">
        <v>44413.55</v>
      </c>
    </row>
    <row r="51" spans="1:8" ht="15.75">
      <c r="A51" s="53">
        <v>45</v>
      </c>
      <c r="B51" s="34"/>
      <c r="C51" s="99">
        <f t="shared" si="1"/>
        <v>31.25</v>
      </c>
      <c r="D51" s="34"/>
      <c r="E51" s="110">
        <f t="shared" si="0"/>
        <v>234.375</v>
      </c>
      <c r="F51" s="34" t="s">
        <v>9</v>
      </c>
      <c r="G51" s="123">
        <v>44770.9</v>
      </c>
      <c r="H51" s="34"/>
    </row>
    <row r="53" spans="1:8">
      <c r="A53" t="s">
        <v>183</v>
      </c>
      <c r="E53" t="s">
        <v>9</v>
      </c>
    </row>
    <row r="54" spans="1:8">
      <c r="A54" s="54" t="s">
        <v>43</v>
      </c>
      <c r="E54" t="s">
        <v>9</v>
      </c>
      <c r="G54" t="s">
        <v>9</v>
      </c>
    </row>
    <row r="55" spans="1:8">
      <c r="E55" t="s">
        <v>9</v>
      </c>
      <c r="G55" t="s">
        <v>9</v>
      </c>
    </row>
    <row r="56" spans="1:8">
      <c r="E56" t="s">
        <v>9</v>
      </c>
      <c r="G56" t="s">
        <v>9</v>
      </c>
    </row>
  </sheetData>
  <mergeCells count="2">
    <mergeCell ref="A1:H1"/>
    <mergeCell ref="A2:H2"/>
  </mergeCells>
  <pageMargins left="1.45" right="0.7" top="0.25" bottom="0.25" header="0.3" footer="0.3"/>
  <pageSetup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1"/>
  <sheetViews>
    <sheetView workbookViewId="0">
      <selection activeCell="B15" sqref="B15"/>
    </sheetView>
  </sheetViews>
  <sheetFormatPr defaultRowHeight="12.75"/>
  <cols>
    <col min="1" max="1" width="3.5703125" customWidth="1"/>
    <col min="2" max="2" width="5.28515625" customWidth="1"/>
    <col min="5" max="5" width="16.85546875" customWidth="1"/>
    <col min="6" max="6" width="15.28515625" customWidth="1"/>
    <col min="7" max="7" width="17" customWidth="1"/>
    <col min="8" max="8" width="11.7109375" customWidth="1"/>
    <col min="9" max="9" width="13" customWidth="1"/>
  </cols>
  <sheetData>
    <row r="1" spans="1:10" ht="14.25">
      <c r="A1" s="155" t="s">
        <v>83</v>
      </c>
      <c r="B1" s="155"/>
      <c r="C1" s="155"/>
      <c r="D1" s="155"/>
      <c r="E1" s="155"/>
      <c r="F1" s="155"/>
      <c r="G1" s="155"/>
      <c r="H1" s="155"/>
      <c r="I1" s="155"/>
      <c r="J1" s="115"/>
    </row>
    <row r="2" spans="1:10" ht="14.25">
      <c r="A2" s="155" t="s">
        <v>229</v>
      </c>
      <c r="B2" s="155"/>
      <c r="C2" s="155"/>
      <c r="D2" s="155"/>
      <c r="E2" s="155"/>
      <c r="F2" s="155"/>
      <c r="G2" s="155"/>
      <c r="H2" s="155"/>
      <c r="I2" s="155"/>
      <c r="J2" s="115"/>
    </row>
    <row r="3" spans="1:10" ht="14.25">
      <c r="A3" s="155" t="s">
        <v>9</v>
      </c>
      <c r="B3" s="155"/>
      <c r="C3" s="155"/>
      <c r="D3" s="155"/>
      <c r="E3" s="155"/>
      <c r="F3" s="155"/>
      <c r="G3" s="155"/>
    </row>
    <row r="4" spans="1:10" ht="15.75">
      <c r="A4" s="9"/>
      <c r="B4" s="9"/>
      <c r="C4" s="9"/>
    </row>
    <row r="5" spans="1:10" ht="15.75">
      <c r="A5" s="9"/>
      <c r="B5" s="22"/>
      <c r="C5" s="22" t="s">
        <v>9</v>
      </c>
      <c r="D5" s="107" t="s">
        <v>9</v>
      </c>
      <c r="E5" s="113"/>
      <c r="F5" s="113"/>
      <c r="G5" s="114" t="s">
        <v>200</v>
      </c>
    </row>
    <row r="6" spans="1:10" ht="15.75">
      <c r="A6" s="9"/>
      <c r="B6" s="9"/>
      <c r="C6" s="9"/>
      <c r="D6" s="108" t="s">
        <v>18</v>
      </c>
      <c r="E6" s="108" t="s">
        <v>199</v>
      </c>
      <c r="F6" s="108" t="s">
        <v>200</v>
      </c>
      <c r="G6" s="108" t="s">
        <v>201</v>
      </c>
    </row>
    <row r="7" spans="1:10" ht="18.75">
      <c r="A7" s="9"/>
      <c r="B7" s="9"/>
      <c r="C7" s="9"/>
      <c r="D7" s="106">
        <v>0</v>
      </c>
      <c r="E7" s="129">
        <v>43642.17</v>
      </c>
      <c r="F7" s="129">
        <v>49148.85</v>
      </c>
      <c r="G7" s="129">
        <v>55919.33</v>
      </c>
    </row>
    <row r="8" spans="1:10" ht="18.75">
      <c r="A8" s="9"/>
      <c r="B8" s="9"/>
      <c r="C8" s="9"/>
      <c r="D8" s="63">
        <v>1</v>
      </c>
      <c r="E8" s="129">
        <v>44314.83</v>
      </c>
      <c r="F8" s="129">
        <v>49546.51</v>
      </c>
      <c r="G8" s="129">
        <v>56437.52</v>
      </c>
    </row>
    <row r="9" spans="1:10" ht="18.75">
      <c r="A9" s="9"/>
      <c r="B9" s="9"/>
      <c r="C9" s="9"/>
      <c r="D9" s="63">
        <v>2</v>
      </c>
      <c r="E9" s="129">
        <v>44462.29</v>
      </c>
      <c r="F9" s="129">
        <v>49694.86</v>
      </c>
      <c r="G9" s="129">
        <v>56586.9</v>
      </c>
    </row>
    <row r="10" spans="1:10" ht="18.75">
      <c r="A10" s="9"/>
      <c r="B10" s="9"/>
      <c r="C10" s="9"/>
      <c r="D10" s="63">
        <v>3</v>
      </c>
      <c r="E10" s="129">
        <v>44610.76</v>
      </c>
      <c r="F10" s="129">
        <v>49959.62</v>
      </c>
      <c r="G10" s="129">
        <v>56736.28</v>
      </c>
    </row>
    <row r="11" spans="1:10" ht="18.75">
      <c r="A11" s="9"/>
      <c r="B11" s="9"/>
      <c r="C11" s="9"/>
      <c r="D11" s="63">
        <v>4</v>
      </c>
      <c r="E11" s="129">
        <v>44756.2</v>
      </c>
      <c r="F11" s="129">
        <v>50744.63</v>
      </c>
      <c r="G11" s="129">
        <v>56886.69</v>
      </c>
    </row>
    <row r="12" spans="1:10" ht="18.75">
      <c r="A12" s="9"/>
      <c r="B12" s="9"/>
      <c r="C12" s="9"/>
      <c r="D12" s="63">
        <v>5</v>
      </c>
      <c r="E12" s="129">
        <v>44903.66</v>
      </c>
      <c r="F12" s="129">
        <v>51583.22</v>
      </c>
      <c r="G12" s="129">
        <v>57036.06</v>
      </c>
    </row>
    <row r="13" spans="1:10" ht="18.75">
      <c r="A13" s="9"/>
      <c r="B13" s="9"/>
      <c r="C13" s="9"/>
      <c r="D13" s="63">
        <v>6</v>
      </c>
      <c r="E13" s="129">
        <v>45522.79</v>
      </c>
      <c r="F13" s="129">
        <v>52392.95</v>
      </c>
      <c r="G13" s="129">
        <v>57186.47</v>
      </c>
    </row>
    <row r="14" spans="1:10" ht="18.75">
      <c r="A14" s="9"/>
      <c r="B14" s="9"/>
      <c r="C14" s="9"/>
      <c r="D14" s="63">
        <v>7</v>
      </c>
      <c r="E14" s="129">
        <v>46315.64</v>
      </c>
      <c r="F14" s="129">
        <v>53200.63</v>
      </c>
      <c r="G14" s="129">
        <v>57336.88</v>
      </c>
    </row>
    <row r="15" spans="1:10" ht="18.75">
      <c r="A15" s="9"/>
      <c r="B15" s="9"/>
      <c r="C15" s="9"/>
      <c r="D15" s="63">
        <v>8</v>
      </c>
      <c r="E15" s="129">
        <v>47443.81</v>
      </c>
      <c r="F15" s="129">
        <v>54041.27</v>
      </c>
      <c r="G15" s="129">
        <v>57635.64</v>
      </c>
    </row>
    <row r="16" spans="1:10" ht="18.75">
      <c r="A16" s="9"/>
      <c r="B16" s="9"/>
      <c r="C16" s="9"/>
      <c r="D16" s="63">
        <v>9</v>
      </c>
      <c r="E16" s="129">
        <v>48183.13</v>
      </c>
      <c r="F16" s="129">
        <v>54819.07</v>
      </c>
      <c r="G16" s="129">
        <v>58323.81</v>
      </c>
    </row>
    <row r="17" spans="1:7" ht="18.75">
      <c r="A17" s="9"/>
      <c r="B17" s="9"/>
      <c r="C17" s="9"/>
      <c r="D17" s="63">
        <v>10</v>
      </c>
      <c r="E17" s="129">
        <v>49836.5</v>
      </c>
      <c r="F17" s="129">
        <v>55689.59</v>
      </c>
      <c r="G17" s="129">
        <v>59382.86</v>
      </c>
    </row>
    <row r="18" spans="1:7" ht="18.75">
      <c r="A18" s="9"/>
      <c r="B18" s="9"/>
      <c r="C18" s="9"/>
      <c r="D18" s="63">
        <v>11</v>
      </c>
      <c r="E18" s="129">
        <v>50619.25</v>
      </c>
      <c r="F18" s="129">
        <v>57027.82</v>
      </c>
      <c r="G18" s="129">
        <v>60329.61</v>
      </c>
    </row>
    <row r="19" spans="1:7" ht="18.75">
      <c r="A19" s="9"/>
      <c r="B19" s="9"/>
      <c r="C19" s="9"/>
      <c r="D19" s="63">
        <v>12</v>
      </c>
      <c r="E19" s="129">
        <v>51207.07</v>
      </c>
      <c r="F19" s="129">
        <v>58205.34</v>
      </c>
      <c r="G19" s="129">
        <v>61719.35</v>
      </c>
    </row>
    <row r="20" spans="1:7" ht="18.75">
      <c r="A20" s="9"/>
      <c r="B20" s="9"/>
      <c r="C20" s="9"/>
      <c r="D20" s="63">
        <v>13</v>
      </c>
      <c r="E20" s="129">
        <v>53764.39</v>
      </c>
      <c r="F20" s="129">
        <v>59134.58</v>
      </c>
      <c r="G20" s="129">
        <v>63632.43</v>
      </c>
    </row>
    <row r="21" spans="1:7" ht="18.75">
      <c r="A21" s="9"/>
      <c r="B21" s="9"/>
      <c r="C21" s="9"/>
      <c r="D21" s="63">
        <v>14</v>
      </c>
      <c r="E21" s="129">
        <v>54729.95</v>
      </c>
      <c r="F21" s="129">
        <v>60096.79</v>
      </c>
      <c r="G21" s="129">
        <v>65140.65</v>
      </c>
    </row>
    <row r="22" spans="1:7" ht="18.75">
      <c r="A22" s="9"/>
      <c r="B22" s="9"/>
      <c r="C22" s="9"/>
      <c r="D22" s="63">
        <v>15</v>
      </c>
      <c r="E22" s="129">
        <v>55599.56</v>
      </c>
      <c r="F22" s="129">
        <v>61188.800000000003</v>
      </c>
      <c r="G22" s="129">
        <v>66331.56</v>
      </c>
    </row>
    <row r="23" spans="1:7" ht="18.75">
      <c r="A23" s="9"/>
      <c r="B23" s="9"/>
      <c r="C23" s="9"/>
      <c r="D23" s="63">
        <v>16</v>
      </c>
      <c r="E23" s="129">
        <v>55835.9</v>
      </c>
      <c r="F23" s="129">
        <v>62169.55</v>
      </c>
      <c r="G23" s="129">
        <v>67404</v>
      </c>
    </row>
    <row r="24" spans="1:7" ht="18.75">
      <c r="A24" s="9"/>
      <c r="B24" s="9"/>
      <c r="C24" s="9"/>
      <c r="D24" s="63">
        <v>17</v>
      </c>
      <c r="E24" s="129">
        <v>56021.74</v>
      </c>
      <c r="F24" s="129">
        <v>62361.17</v>
      </c>
      <c r="G24" s="129">
        <v>67595.61</v>
      </c>
    </row>
    <row r="25" spans="1:7" ht="18.75">
      <c r="A25" s="9"/>
      <c r="B25" s="9"/>
      <c r="C25" s="9"/>
      <c r="D25" s="63">
        <v>18</v>
      </c>
      <c r="E25" s="129">
        <v>56973.16</v>
      </c>
      <c r="F25" s="129">
        <v>62550.720000000001</v>
      </c>
      <c r="G25" s="129">
        <v>67789.289999999994</v>
      </c>
    </row>
    <row r="26" spans="1:7" ht="18.75">
      <c r="A26" s="9"/>
      <c r="B26" s="9"/>
      <c r="C26" s="9"/>
      <c r="D26" s="63">
        <v>19</v>
      </c>
      <c r="E26" s="129">
        <v>57883.17</v>
      </c>
      <c r="F26" s="129">
        <v>62640.35</v>
      </c>
      <c r="G26" s="129">
        <v>67977.820000000007</v>
      </c>
    </row>
    <row r="27" spans="1:7" ht="18.75">
      <c r="A27" s="9"/>
      <c r="B27" s="9"/>
      <c r="C27" s="9"/>
      <c r="D27" s="63">
        <v>20</v>
      </c>
      <c r="E27" s="129">
        <v>58025.58</v>
      </c>
      <c r="F27" s="129">
        <v>63702.49</v>
      </c>
      <c r="G27" s="129">
        <v>68875.12</v>
      </c>
    </row>
    <row r="28" spans="1:7" ht="18.75">
      <c r="A28" s="9"/>
      <c r="B28" s="9"/>
      <c r="C28" s="9"/>
      <c r="D28" s="63">
        <v>21</v>
      </c>
      <c r="E28" s="129">
        <v>58273.03</v>
      </c>
      <c r="F28" s="129">
        <v>64725.48</v>
      </c>
      <c r="G28" s="129">
        <v>69989.8</v>
      </c>
    </row>
    <row r="29" spans="1:7" ht="18.75">
      <c r="A29" s="9"/>
      <c r="B29" s="9"/>
      <c r="C29" s="9"/>
      <c r="D29" s="63">
        <v>22</v>
      </c>
      <c r="E29" s="129">
        <v>58460.89</v>
      </c>
      <c r="F29" s="129">
        <v>64918.12</v>
      </c>
      <c r="G29" s="129">
        <v>70181.42</v>
      </c>
    </row>
    <row r="30" spans="1:7" ht="18.75">
      <c r="A30" s="9"/>
      <c r="B30" s="9"/>
      <c r="C30" s="9"/>
      <c r="D30" s="63">
        <v>23</v>
      </c>
      <c r="E30" s="129">
        <v>59518.36</v>
      </c>
      <c r="F30" s="129">
        <v>65105.62</v>
      </c>
      <c r="G30" s="129">
        <v>70373.03</v>
      </c>
    </row>
    <row r="31" spans="1:7" ht="18.75">
      <c r="A31" s="9"/>
      <c r="B31" s="9"/>
      <c r="C31" s="9"/>
      <c r="D31" s="63">
        <v>24</v>
      </c>
      <c r="E31" s="129">
        <v>60960.639999999999</v>
      </c>
      <c r="F31" s="129">
        <v>65298.27</v>
      </c>
      <c r="G31" s="129">
        <v>70563.62</v>
      </c>
    </row>
    <row r="32" spans="1:7" ht="18.75">
      <c r="A32" s="9"/>
      <c r="B32" s="9"/>
      <c r="C32" s="9"/>
      <c r="D32" s="63">
        <v>25</v>
      </c>
      <c r="E32" s="129">
        <v>62548.36</v>
      </c>
      <c r="F32" s="129">
        <v>65485.760000000002</v>
      </c>
      <c r="G32" s="129">
        <v>70758.33</v>
      </c>
    </row>
    <row r="33" spans="1:10" ht="18.75">
      <c r="A33" s="9"/>
      <c r="B33" s="9"/>
      <c r="C33" s="9"/>
      <c r="D33" s="63">
        <v>26</v>
      </c>
      <c r="E33" s="129">
        <v>63847.22</v>
      </c>
      <c r="F33" s="129">
        <v>66096.67</v>
      </c>
      <c r="G33" s="129">
        <v>71250.759999999995</v>
      </c>
    </row>
    <row r="34" spans="1:10" ht="18.75">
      <c r="A34" s="9"/>
      <c r="B34" s="9"/>
      <c r="C34" s="9"/>
      <c r="D34" s="63">
        <v>27</v>
      </c>
      <c r="E34" s="129">
        <v>64878.43</v>
      </c>
      <c r="F34" s="129">
        <v>67161.899999999994</v>
      </c>
      <c r="G34" s="129">
        <v>72407.679999999993</v>
      </c>
    </row>
    <row r="35" spans="1:10" ht="18.75">
      <c r="A35" s="9"/>
      <c r="B35" s="9"/>
      <c r="C35" s="9"/>
      <c r="D35" s="65">
        <v>28</v>
      </c>
      <c r="E35" s="129">
        <v>65022.86</v>
      </c>
      <c r="F35" s="129">
        <v>67346.31</v>
      </c>
      <c r="G35" s="129">
        <v>72595.17</v>
      </c>
    </row>
    <row r="36" spans="1:10" ht="18.75">
      <c r="A36" s="9"/>
      <c r="B36" s="9"/>
      <c r="C36" s="9"/>
      <c r="D36" s="65">
        <v>29</v>
      </c>
      <c r="E36" s="129">
        <v>65169.31</v>
      </c>
      <c r="F36" s="129">
        <v>67529.679999999993</v>
      </c>
      <c r="G36" s="129">
        <v>72778.55</v>
      </c>
    </row>
    <row r="37" spans="1:10" ht="18.75">
      <c r="A37" s="9"/>
      <c r="B37" s="9"/>
      <c r="C37" s="9"/>
      <c r="D37" s="65">
        <v>30</v>
      </c>
      <c r="E37" s="129">
        <v>65317.78</v>
      </c>
      <c r="F37" s="129">
        <v>67715.12</v>
      </c>
      <c r="G37" s="129">
        <v>72960.899999999994</v>
      </c>
    </row>
    <row r="38" spans="1:10" ht="18.75">
      <c r="A38" s="9"/>
      <c r="B38" s="9"/>
      <c r="C38" s="9"/>
      <c r="D38" s="65" t="s">
        <v>85</v>
      </c>
      <c r="E38" s="129">
        <v>65464.23</v>
      </c>
      <c r="F38" s="129">
        <v>68019.03</v>
      </c>
      <c r="G38" s="129">
        <v>73257.59</v>
      </c>
    </row>
    <row r="40" spans="1:10">
      <c r="A40" s="150" t="s">
        <v>202</v>
      </c>
      <c r="B40" s="150"/>
      <c r="C40" s="150"/>
      <c r="D40" s="150"/>
      <c r="E40" s="150"/>
      <c r="F40" s="150"/>
      <c r="G40" s="150"/>
      <c r="H40" s="150"/>
      <c r="I40" s="150"/>
      <c r="J40" s="116"/>
    </row>
    <row r="41" spans="1:10">
      <c r="A41" s="149" t="s">
        <v>9</v>
      </c>
      <c r="B41" s="149"/>
      <c r="C41" s="149"/>
      <c r="D41" s="149"/>
      <c r="E41" s="149"/>
      <c r="F41" s="149"/>
      <c r="G41" s="149"/>
    </row>
  </sheetData>
  <mergeCells count="5">
    <mergeCell ref="A40:I40"/>
    <mergeCell ref="A3:G3"/>
    <mergeCell ref="A41:G41"/>
    <mergeCell ref="A1:I1"/>
    <mergeCell ref="A2:I2"/>
  </mergeCells>
  <pageMargins left="0" right="0" top="0.5" bottom="0.2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3"/>
  <sheetViews>
    <sheetView workbookViewId="0">
      <selection activeCell="G18" sqref="G18"/>
    </sheetView>
  </sheetViews>
  <sheetFormatPr defaultRowHeight="12.75"/>
  <cols>
    <col min="1" max="2" width="5.7109375" customWidth="1"/>
    <col min="3" max="3" width="9.140625" customWidth="1"/>
    <col min="4" max="4" width="5.7109375" customWidth="1"/>
    <col min="5" max="5" width="14.7109375" customWidth="1"/>
    <col min="6" max="6" width="5.7109375" customWidth="1"/>
    <col min="7" max="7" width="18" customWidth="1"/>
    <col min="8" max="8" width="5.7109375" customWidth="1"/>
    <col min="9" max="9" width="18.85546875" customWidth="1"/>
    <col min="10" max="10" width="10.7109375" customWidth="1"/>
    <col min="11" max="12" width="10.28515625" style="92" bestFit="1" customWidth="1"/>
  </cols>
  <sheetData>
    <row r="1" spans="1:12" ht="14.1" customHeight="1">
      <c r="A1" s="154" t="s">
        <v>83</v>
      </c>
      <c r="B1" s="154"/>
      <c r="C1" s="154"/>
      <c r="D1" s="154"/>
      <c r="E1" s="154"/>
      <c r="F1" s="154"/>
      <c r="G1" s="154"/>
      <c r="H1" s="154"/>
      <c r="I1" s="154"/>
    </row>
    <row r="2" spans="1:12" ht="14.1" customHeight="1">
      <c r="A2" s="154" t="s">
        <v>230</v>
      </c>
      <c r="B2" s="154"/>
      <c r="C2" s="154"/>
      <c r="D2" s="154"/>
      <c r="E2" s="154"/>
      <c r="F2" s="154"/>
      <c r="G2" s="154"/>
      <c r="H2" s="154"/>
      <c r="I2" s="154"/>
    </row>
    <row r="3" spans="1:12" ht="14.1" customHeight="1"/>
    <row r="4" spans="1:12" ht="14.1" customHeight="1"/>
    <row r="5" spans="1:12" ht="14.1" customHeight="1">
      <c r="C5" s="2" t="s">
        <v>18</v>
      </c>
      <c r="D5" s="85"/>
      <c r="E5" s="2" t="s">
        <v>88</v>
      </c>
      <c r="G5" s="18" t="s">
        <v>37</v>
      </c>
      <c r="H5" s="19"/>
      <c r="I5" s="84" t="s">
        <v>38</v>
      </c>
      <c r="J5" s="20"/>
    </row>
    <row r="6" spans="1:12" ht="14.1" customHeight="1">
      <c r="C6" s="12">
        <v>0</v>
      </c>
      <c r="D6" s="12"/>
      <c r="E6" s="90" t="s">
        <v>243</v>
      </c>
      <c r="G6" s="122">
        <v>24567.19</v>
      </c>
      <c r="I6" s="122">
        <v>38549.120000000003</v>
      </c>
      <c r="J6" s="21"/>
      <c r="K6"/>
      <c r="L6"/>
    </row>
    <row r="7" spans="1:12" ht="14.1" customHeight="1">
      <c r="C7" s="12">
        <v>1</v>
      </c>
      <c r="D7" s="12"/>
      <c r="E7" s="90" t="s">
        <v>243</v>
      </c>
      <c r="G7" s="122">
        <v>24987.51</v>
      </c>
      <c r="I7" s="122">
        <v>39247.589999999997</v>
      </c>
      <c r="J7" s="21"/>
      <c r="K7"/>
      <c r="L7"/>
    </row>
    <row r="8" spans="1:12" ht="14.1" customHeight="1">
      <c r="C8" s="12">
        <v>2</v>
      </c>
      <c r="D8" s="12"/>
      <c r="E8" s="90" t="s">
        <v>243</v>
      </c>
      <c r="G8" s="122">
        <v>25545.88</v>
      </c>
      <c r="I8" s="122">
        <v>40014.06</v>
      </c>
      <c r="J8" s="21"/>
      <c r="K8"/>
      <c r="L8"/>
    </row>
    <row r="9" spans="1:12" ht="14.1" customHeight="1">
      <c r="C9" s="12">
        <v>3</v>
      </c>
      <c r="D9" s="12"/>
      <c r="E9" s="90" t="s">
        <v>243</v>
      </c>
      <c r="G9" s="122">
        <v>26127.94</v>
      </c>
      <c r="I9" s="122">
        <v>42805.9</v>
      </c>
      <c r="J9" s="21"/>
      <c r="K9"/>
      <c r="L9"/>
    </row>
    <row r="10" spans="1:12" ht="14.1" customHeight="1">
      <c r="C10" s="12">
        <v>4</v>
      </c>
      <c r="D10" s="12"/>
      <c r="E10" s="90" t="s">
        <v>243</v>
      </c>
      <c r="G10" s="122">
        <v>26273.200000000001</v>
      </c>
      <c r="I10" s="122">
        <v>44515</v>
      </c>
      <c r="J10" s="21"/>
      <c r="K10"/>
      <c r="L10"/>
    </row>
    <row r="11" spans="1:12" ht="14.1" customHeight="1">
      <c r="C11" s="12">
        <v>5</v>
      </c>
      <c r="D11" s="12"/>
      <c r="E11" s="90" t="s">
        <v>243</v>
      </c>
      <c r="G11" s="122">
        <v>26386.52</v>
      </c>
      <c r="I11" s="122">
        <v>44588.15</v>
      </c>
      <c r="J11" s="21"/>
      <c r="K11"/>
      <c r="L11"/>
    </row>
    <row r="12" spans="1:12" ht="14.1" customHeight="1">
      <c r="C12" s="12">
        <v>6</v>
      </c>
      <c r="D12" s="12"/>
      <c r="E12" s="90" t="s">
        <v>243</v>
      </c>
      <c r="G12" s="122">
        <v>26490.57</v>
      </c>
      <c r="I12" s="122">
        <v>44658.2</v>
      </c>
      <c r="J12" s="21"/>
      <c r="K12"/>
      <c r="L12"/>
    </row>
    <row r="13" spans="1:12" ht="14.1" customHeight="1">
      <c r="C13" s="12">
        <v>7</v>
      </c>
      <c r="D13" s="12"/>
      <c r="E13" s="90" t="s">
        <v>243</v>
      </c>
      <c r="G13" s="122">
        <v>26595.65</v>
      </c>
      <c r="I13" s="122">
        <v>44728.25</v>
      </c>
      <c r="J13" s="21"/>
      <c r="K13"/>
      <c r="L13"/>
    </row>
    <row r="14" spans="1:12" ht="14.1" customHeight="1">
      <c r="C14" s="12">
        <v>8</v>
      </c>
      <c r="D14" s="12"/>
      <c r="E14" s="90" t="s">
        <v>243</v>
      </c>
      <c r="G14" s="122">
        <v>26700.73</v>
      </c>
      <c r="I14" s="122">
        <v>45838.81</v>
      </c>
      <c r="J14" s="21"/>
      <c r="K14"/>
      <c r="L14"/>
    </row>
    <row r="15" spans="1:12" ht="14.1" customHeight="1">
      <c r="C15" s="12">
        <v>9</v>
      </c>
      <c r="D15" s="12"/>
      <c r="E15" s="90" t="s">
        <v>243</v>
      </c>
      <c r="G15" s="122">
        <v>26805.81</v>
      </c>
      <c r="I15" s="122">
        <v>45905.77</v>
      </c>
      <c r="J15" s="21"/>
      <c r="K15"/>
      <c r="L15"/>
    </row>
    <row r="16" spans="1:12" ht="14.1" customHeight="1">
      <c r="C16" s="12">
        <v>10</v>
      </c>
      <c r="D16" s="12"/>
      <c r="E16" s="90" t="s">
        <v>243</v>
      </c>
      <c r="G16" s="122">
        <v>26910.89</v>
      </c>
      <c r="I16" s="122">
        <v>45973.77</v>
      </c>
      <c r="J16" s="13"/>
      <c r="K16"/>
      <c r="L16"/>
    </row>
    <row r="17" spans="3:12" ht="14.1" customHeight="1">
      <c r="C17" s="12">
        <v>11</v>
      </c>
      <c r="D17" s="12"/>
      <c r="E17" s="90" t="s">
        <v>243</v>
      </c>
      <c r="G17" s="122">
        <v>27015.98</v>
      </c>
      <c r="I17" s="122">
        <v>46042.79</v>
      </c>
      <c r="J17" s="13"/>
      <c r="K17"/>
      <c r="L17"/>
    </row>
    <row r="18" spans="3:12" ht="14.1" customHeight="1">
      <c r="C18" s="12">
        <v>12</v>
      </c>
      <c r="D18" s="12"/>
      <c r="E18" s="90" t="s">
        <v>243</v>
      </c>
      <c r="G18" s="122">
        <v>27120.03</v>
      </c>
      <c r="I18" s="122">
        <v>46109.75</v>
      </c>
      <c r="J18" s="13"/>
      <c r="K18"/>
      <c r="L18"/>
    </row>
    <row r="19" spans="3:12" ht="14.1" customHeight="1">
      <c r="C19" s="12">
        <v>13</v>
      </c>
      <c r="D19" s="12"/>
      <c r="E19" s="90" t="s">
        <v>243</v>
      </c>
      <c r="G19" s="122">
        <v>27293.1</v>
      </c>
      <c r="I19" s="122">
        <v>46177.75</v>
      </c>
      <c r="J19" s="13"/>
      <c r="K19"/>
      <c r="L19"/>
    </row>
    <row r="20" spans="3:12" ht="14.1" customHeight="1">
      <c r="C20" s="15">
        <v>14</v>
      </c>
      <c r="D20" s="15"/>
      <c r="E20" s="90" t="s">
        <v>243</v>
      </c>
      <c r="G20" s="122">
        <v>27503.26</v>
      </c>
      <c r="I20" s="122">
        <v>46244.71</v>
      </c>
      <c r="J20" s="21"/>
      <c r="K20"/>
      <c r="L20"/>
    </row>
    <row r="21" spans="3:12" ht="14.1" customHeight="1">
      <c r="C21" s="15">
        <v>15</v>
      </c>
      <c r="D21" s="15"/>
      <c r="E21" s="90" t="s">
        <v>243</v>
      </c>
      <c r="G21" s="122">
        <v>29423.55</v>
      </c>
      <c r="I21" s="122">
        <v>46313.73</v>
      </c>
      <c r="J21" s="22"/>
      <c r="K21"/>
      <c r="L21"/>
    </row>
    <row r="22" spans="3:12" ht="14.1" customHeight="1">
      <c r="C22" s="15">
        <v>16</v>
      </c>
      <c r="D22" s="15"/>
      <c r="E22" s="90" t="s">
        <v>243</v>
      </c>
      <c r="G22" s="122">
        <v>30594.89</v>
      </c>
      <c r="I22" s="122">
        <v>46380.7</v>
      </c>
      <c r="K22"/>
      <c r="L22"/>
    </row>
    <row r="23" spans="3:12" ht="14.1" customHeight="1">
      <c r="C23" s="15">
        <v>17</v>
      </c>
      <c r="D23" s="15"/>
      <c r="E23" s="90" t="s">
        <v>243</v>
      </c>
      <c r="G23" s="122">
        <v>30676.28</v>
      </c>
      <c r="I23" s="122">
        <v>46447.66</v>
      </c>
      <c r="K23"/>
      <c r="L23"/>
    </row>
    <row r="24" spans="3:12" ht="14.1" customHeight="1">
      <c r="C24" s="15">
        <v>18</v>
      </c>
      <c r="D24" s="15"/>
      <c r="E24" s="90" t="s">
        <v>243</v>
      </c>
      <c r="G24" s="122">
        <v>30748.39</v>
      </c>
      <c r="I24" s="122">
        <v>46517.71</v>
      </c>
      <c r="K24"/>
      <c r="L24"/>
    </row>
    <row r="25" spans="3:12" ht="14.1" customHeight="1">
      <c r="C25" s="15">
        <v>19</v>
      </c>
      <c r="D25" s="15"/>
      <c r="E25" s="90" t="s">
        <v>243</v>
      </c>
      <c r="G25" s="122">
        <v>30824.62</v>
      </c>
      <c r="I25" s="122">
        <v>46584.68</v>
      </c>
      <c r="K25"/>
      <c r="L25"/>
    </row>
    <row r="26" spans="3:12" ht="14.1" customHeight="1">
      <c r="C26" s="15">
        <v>20</v>
      </c>
      <c r="D26" s="15"/>
      <c r="E26" s="90" t="s">
        <v>243</v>
      </c>
      <c r="G26" s="122">
        <v>34681.69</v>
      </c>
      <c r="I26" s="122">
        <v>46651.64</v>
      </c>
      <c r="K26"/>
      <c r="L26"/>
    </row>
    <row r="27" spans="3:12" ht="14.1" customHeight="1">
      <c r="C27" s="15">
        <v>21</v>
      </c>
      <c r="D27" s="15"/>
      <c r="E27" s="90" t="s">
        <v>243</v>
      </c>
      <c r="G27" s="122">
        <v>34749.69</v>
      </c>
      <c r="I27" s="122">
        <v>46721.69</v>
      </c>
      <c r="J27" s="22"/>
      <c r="K27"/>
      <c r="L27"/>
    </row>
    <row r="28" spans="3:12" ht="14.1" customHeight="1">
      <c r="C28" s="15">
        <v>22</v>
      </c>
      <c r="D28" s="15"/>
      <c r="E28" s="90" t="s">
        <v>243</v>
      </c>
      <c r="G28" s="122">
        <v>34817.68</v>
      </c>
      <c r="I28" s="122">
        <v>46788.65</v>
      </c>
      <c r="J28" s="22"/>
      <c r="K28"/>
      <c r="L28"/>
    </row>
    <row r="29" spans="3:12" ht="14.1" customHeight="1">
      <c r="C29" s="15">
        <v>23</v>
      </c>
      <c r="D29" s="15"/>
      <c r="E29" s="90" t="s">
        <v>243</v>
      </c>
      <c r="G29" s="122">
        <v>34883.61</v>
      </c>
      <c r="I29" s="122">
        <v>46855.62</v>
      </c>
      <c r="J29" s="22"/>
      <c r="K29"/>
      <c r="L29"/>
    </row>
    <row r="30" spans="3:12" ht="14.1" customHeight="1">
      <c r="C30" s="15">
        <v>24</v>
      </c>
      <c r="D30" s="15"/>
      <c r="E30" s="90" t="s">
        <v>243</v>
      </c>
      <c r="G30" s="122">
        <v>34953.67</v>
      </c>
      <c r="I30" s="122">
        <v>46923.61</v>
      </c>
      <c r="J30" s="22"/>
      <c r="K30"/>
      <c r="L30"/>
    </row>
    <row r="31" spans="3:12" ht="14.1" customHeight="1">
      <c r="C31" s="15">
        <v>25</v>
      </c>
      <c r="D31" s="15"/>
      <c r="E31" s="90" t="s">
        <v>243</v>
      </c>
      <c r="G31" s="122">
        <v>35021.660000000003</v>
      </c>
      <c r="I31" s="122">
        <v>46991.6</v>
      </c>
      <c r="J31" s="22"/>
      <c r="K31"/>
      <c r="L31"/>
    </row>
    <row r="32" spans="3:12" ht="14.1" customHeight="1">
      <c r="C32" s="15">
        <v>26</v>
      </c>
      <c r="D32" s="15"/>
      <c r="E32" s="90" t="s">
        <v>243</v>
      </c>
      <c r="G32" s="122">
        <v>35087.589999999997</v>
      </c>
      <c r="I32" s="122">
        <v>47059.6</v>
      </c>
      <c r="K32"/>
      <c r="L32"/>
    </row>
    <row r="33" spans="2:12" ht="14.1" customHeight="1">
      <c r="C33" s="15">
        <v>27</v>
      </c>
      <c r="D33" s="15"/>
      <c r="E33" s="90" t="s">
        <v>243</v>
      </c>
      <c r="G33" s="122">
        <v>35157.65</v>
      </c>
      <c r="I33" s="122">
        <v>47127.59</v>
      </c>
      <c r="K33"/>
      <c r="L33"/>
    </row>
    <row r="34" spans="2:12" ht="14.1" customHeight="1">
      <c r="C34" s="15">
        <v>28</v>
      </c>
      <c r="D34" s="15"/>
      <c r="E34" s="90" t="s">
        <v>243</v>
      </c>
      <c r="G34" s="122">
        <v>35224.61</v>
      </c>
      <c r="I34" s="122">
        <v>48553.39</v>
      </c>
      <c r="K34"/>
      <c r="L34"/>
    </row>
    <row r="35" spans="2:12" ht="14.1" customHeight="1">
      <c r="C35" s="15">
        <v>29</v>
      </c>
      <c r="D35" s="15"/>
      <c r="E35" s="90" t="s">
        <v>243</v>
      </c>
      <c r="G35" s="122">
        <v>35465.68</v>
      </c>
      <c r="I35" s="122">
        <v>48794.45</v>
      </c>
      <c r="K35"/>
      <c r="L35"/>
    </row>
    <row r="36" spans="2:12" ht="14.1" customHeight="1">
      <c r="C36" s="15">
        <v>30</v>
      </c>
      <c r="D36" s="15"/>
      <c r="E36" s="90" t="s">
        <v>243</v>
      </c>
      <c r="G36" s="122">
        <v>35705.71</v>
      </c>
      <c r="I36" s="122">
        <v>49035.519999999997</v>
      </c>
      <c r="K36"/>
      <c r="L36"/>
    </row>
    <row r="37" spans="2:12" ht="14.1" customHeight="1">
      <c r="C37" s="82">
        <v>31</v>
      </c>
      <c r="D37" s="82"/>
      <c r="E37" s="90" t="s">
        <v>243</v>
      </c>
      <c r="G37" s="122">
        <v>35948.839999999997</v>
      </c>
      <c r="I37" s="122">
        <v>49277.62</v>
      </c>
      <c r="J37" s="22"/>
      <c r="K37"/>
      <c r="L37"/>
    </row>
    <row r="38" spans="2:12" ht="14.1" customHeight="1">
      <c r="C38" s="82">
        <v>32</v>
      </c>
      <c r="D38" s="82"/>
      <c r="E38" s="90" t="s">
        <v>243</v>
      </c>
      <c r="G38" s="122">
        <v>36163.120000000003</v>
      </c>
      <c r="I38" s="122">
        <v>49491.9</v>
      </c>
      <c r="J38" s="22"/>
      <c r="K38"/>
      <c r="L38"/>
    </row>
    <row r="39" spans="2:12" ht="14.1" customHeight="1">
      <c r="C39" s="82">
        <v>33</v>
      </c>
      <c r="D39" s="82"/>
      <c r="E39" s="90" t="s">
        <v>243</v>
      </c>
      <c r="G39" s="122">
        <v>36377.4</v>
      </c>
      <c r="I39" s="122">
        <v>49706.18</v>
      </c>
      <c r="J39" s="22"/>
      <c r="K39"/>
      <c r="L39"/>
    </row>
    <row r="40" spans="2:12" ht="14.1" customHeight="1">
      <c r="C40" s="82">
        <v>34</v>
      </c>
      <c r="D40" s="82"/>
      <c r="E40" s="90" t="s">
        <v>243</v>
      </c>
      <c r="G40" s="122">
        <v>36591.68</v>
      </c>
      <c r="I40" s="122">
        <v>49920.46</v>
      </c>
      <c r="J40" s="22"/>
      <c r="K40"/>
      <c r="L40"/>
    </row>
    <row r="41" spans="2:12" ht="14.1" customHeight="1">
      <c r="C41" s="82">
        <v>35</v>
      </c>
      <c r="D41" s="82"/>
      <c r="E41" s="90" t="s">
        <v>243</v>
      </c>
      <c r="G41" s="122">
        <v>36805.97</v>
      </c>
      <c r="I41" s="122">
        <v>50134.74</v>
      </c>
      <c r="J41" s="22"/>
      <c r="K41"/>
      <c r="L41"/>
    </row>
    <row r="42" spans="2:12" ht="14.1" customHeight="1">
      <c r="C42" s="82">
        <v>36</v>
      </c>
      <c r="D42" s="82"/>
      <c r="E42" s="90" t="s">
        <v>243</v>
      </c>
      <c r="G42" s="122">
        <v>37020.25</v>
      </c>
      <c r="I42" s="122">
        <v>50349.03</v>
      </c>
      <c r="J42" s="22"/>
      <c r="K42"/>
      <c r="L42"/>
    </row>
    <row r="43" spans="2:12" ht="14.1" customHeight="1">
      <c r="C43" s="82">
        <v>37</v>
      </c>
      <c r="D43" s="82"/>
      <c r="E43" s="90" t="s">
        <v>243</v>
      </c>
      <c r="G43" s="122">
        <v>37234.53</v>
      </c>
      <c r="I43" s="122">
        <v>50563.31</v>
      </c>
      <c r="J43" s="22"/>
      <c r="K43"/>
      <c r="L43"/>
    </row>
    <row r="44" spans="2:12" ht="14.1" customHeight="1">
      <c r="C44" s="82">
        <v>38</v>
      </c>
      <c r="D44" s="82"/>
      <c r="E44" s="90" t="s">
        <v>243</v>
      </c>
      <c r="G44" s="122">
        <v>37448.81</v>
      </c>
      <c r="I44" s="122">
        <v>50777.59</v>
      </c>
      <c r="J44" s="22"/>
      <c r="K44"/>
      <c r="L44"/>
    </row>
    <row r="45" spans="2:12" ht="14.1" customHeight="1">
      <c r="C45" s="82">
        <v>39</v>
      </c>
      <c r="D45" s="82"/>
      <c r="E45" s="90" t="s">
        <v>243</v>
      </c>
      <c r="G45" s="122">
        <v>37663.089999999997</v>
      </c>
      <c r="I45" s="122">
        <v>50991.87</v>
      </c>
      <c r="J45" s="22"/>
      <c r="K45"/>
      <c r="L45"/>
    </row>
    <row r="46" spans="2:12" ht="14.1" customHeight="1">
      <c r="C46" s="82">
        <v>40</v>
      </c>
      <c r="D46" s="82"/>
      <c r="E46" s="90" t="s">
        <v>243</v>
      </c>
      <c r="G46" s="122">
        <v>37877.370000000003</v>
      </c>
      <c r="I46" s="122">
        <v>51206.15</v>
      </c>
      <c r="J46" s="22"/>
      <c r="K46"/>
      <c r="L46"/>
    </row>
    <row r="47" spans="2:12" ht="14.1" customHeight="1">
      <c r="C47" s="22"/>
      <c r="D47" s="22"/>
      <c r="E47" s="22"/>
      <c r="F47" s="22"/>
      <c r="G47" s="14" t="s">
        <v>9</v>
      </c>
      <c r="H47" s="22"/>
      <c r="I47" s="22" t="s">
        <v>9</v>
      </c>
      <c r="J47" s="22"/>
    </row>
    <row r="48" spans="2:12" ht="14.1" customHeight="1">
      <c r="B48" s="9" t="s">
        <v>254</v>
      </c>
      <c r="C48" s="22"/>
      <c r="D48" s="22"/>
      <c r="E48" s="22"/>
      <c r="F48" s="22"/>
      <c r="G48" s="22"/>
      <c r="H48" s="22"/>
      <c r="I48" s="22"/>
      <c r="J48" s="22"/>
    </row>
    <row r="49" spans="2:10" ht="14.1" customHeight="1">
      <c r="B49" s="29"/>
      <c r="C49" s="22"/>
      <c r="D49" s="22"/>
      <c r="E49" s="22"/>
      <c r="F49" s="22"/>
      <c r="G49" s="22"/>
      <c r="H49" s="22"/>
      <c r="I49" s="22"/>
      <c r="J49" s="22"/>
    </row>
    <row r="50" spans="2:10" ht="14.1" customHeight="1">
      <c r="B50" s="9" t="s">
        <v>9</v>
      </c>
      <c r="C50" s="29"/>
      <c r="D50" s="29"/>
      <c r="E50" s="29"/>
      <c r="F50" s="29"/>
      <c r="G50" s="29"/>
      <c r="H50" s="29"/>
      <c r="I50" s="29"/>
      <c r="J50" s="29"/>
    </row>
    <row r="51" spans="2:10" ht="14.1" customHeight="1">
      <c r="B51" s="9" t="s">
        <v>9</v>
      </c>
      <c r="C51" s="29"/>
      <c r="D51" s="29"/>
      <c r="E51" s="29"/>
      <c r="F51" s="29"/>
      <c r="G51" s="29"/>
      <c r="H51" s="29"/>
      <c r="I51" s="29"/>
      <c r="J51" s="29"/>
    </row>
    <row r="52" spans="2:10" ht="14.1" customHeight="1">
      <c r="B52" s="9" t="s">
        <v>9</v>
      </c>
      <c r="C52" s="29"/>
      <c r="D52" s="29"/>
      <c r="E52" s="29"/>
      <c r="F52" s="29"/>
      <c r="G52" s="29"/>
      <c r="H52" s="29"/>
      <c r="I52" s="29"/>
      <c r="J52" s="29"/>
    </row>
    <row r="53" spans="2:10" ht="14.1" customHeight="1">
      <c r="B53" s="9" t="s">
        <v>9</v>
      </c>
      <c r="C53" s="29"/>
      <c r="D53" s="29"/>
      <c r="E53" s="29"/>
      <c r="F53" s="29"/>
      <c r="G53" s="29"/>
      <c r="H53" s="29"/>
      <c r="I53" s="29"/>
      <c r="J53" s="29"/>
    </row>
  </sheetData>
  <mergeCells count="2">
    <mergeCell ref="A1:I1"/>
    <mergeCell ref="A2:I2"/>
  </mergeCells>
  <phoneticPr fontId="0" type="noConversion"/>
  <pageMargins left="0.5" right="0.75" top="0.75" bottom="0.25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3"/>
  <sheetViews>
    <sheetView workbookViewId="0">
      <selection activeCell="F23" sqref="F23"/>
    </sheetView>
  </sheetViews>
  <sheetFormatPr defaultRowHeight="12.75"/>
  <cols>
    <col min="7" max="7" width="12.85546875" bestFit="1" customWidth="1"/>
    <col min="10" max="10" width="10.28515625" style="97" bestFit="1" customWidth="1"/>
  </cols>
  <sheetData>
    <row r="1" spans="1:10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10">
      <c r="A2" s="142" t="s">
        <v>144</v>
      </c>
      <c r="B2" s="142"/>
      <c r="C2" s="142"/>
      <c r="D2" s="142"/>
      <c r="E2" s="142"/>
      <c r="F2" s="142"/>
      <c r="G2" s="142"/>
      <c r="H2" s="142"/>
      <c r="I2" s="142"/>
    </row>
    <row r="3" spans="1:10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10">
      <c r="A4" s="154" t="s">
        <v>9</v>
      </c>
      <c r="B4" s="154"/>
      <c r="C4" s="154"/>
      <c r="D4" s="154"/>
      <c r="E4" s="154"/>
      <c r="F4" s="154"/>
      <c r="G4" s="154"/>
      <c r="H4" s="154"/>
      <c r="I4" s="154"/>
    </row>
    <row r="5" spans="1:10">
      <c r="C5" s="10"/>
      <c r="E5" s="11"/>
      <c r="G5" s="10"/>
      <c r="H5" s="10"/>
      <c r="I5" s="10"/>
    </row>
    <row r="6" spans="1:10">
      <c r="F6" s="34"/>
      <c r="G6" s="34"/>
    </row>
    <row r="7" spans="1:10">
      <c r="C7" s="2" t="s">
        <v>18</v>
      </c>
      <c r="D7" s="3"/>
      <c r="E7" s="18" t="s">
        <v>9</v>
      </c>
      <c r="F7" s="66"/>
      <c r="G7" s="84" t="s">
        <v>73</v>
      </c>
      <c r="H7" s="20"/>
      <c r="I7" s="19"/>
    </row>
    <row r="8" spans="1:10" ht="15.75">
      <c r="C8" s="12">
        <v>0</v>
      </c>
      <c r="D8" s="9"/>
      <c r="E8" s="31" t="s">
        <v>9</v>
      </c>
      <c r="F8" s="31"/>
      <c r="G8" s="128">
        <v>46019.13</v>
      </c>
      <c r="H8" s="21"/>
      <c r="I8" s="9"/>
      <c r="J8"/>
    </row>
    <row r="9" spans="1:10" ht="15.75">
      <c r="C9" s="12">
        <v>1</v>
      </c>
      <c r="D9" s="9"/>
      <c r="E9" s="31" t="s">
        <v>9</v>
      </c>
      <c r="F9" s="31"/>
      <c r="G9" s="128">
        <v>46718.63</v>
      </c>
      <c r="H9" s="21"/>
      <c r="I9" s="9"/>
      <c r="J9"/>
    </row>
    <row r="10" spans="1:10" ht="15.75">
      <c r="C10" s="12">
        <v>2</v>
      </c>
      <c r="D10" s="9"/>
      <c r="E10" s="31" t="s">
        <v>9</v>
      </c>
      <c r="F10" s="31"/>
      <c r="G10" s="128">
        <v>47429.47</v>
      </c>
      <c r="H10" s="21"/>
      <c r="I10" s="9"/>
      <c r="J10"/>
    </row>
    <row r="11" spans="1:10" ht="15.75">
      <c r="C11" s="12">
        <v>3</v>
      </c>
      <c r="D11" s="9"/>
      <c r="E11" s="31" t="s">
        <v>9</v>
      </c>
      <c r="F11" s="31"/>
      <c r="G11" s="128">
        <v>48149.58</v>
      </c>
      <c r="H11" s="21"/>
      <c r="I11" s="9"/>
      <c r="J11"/>
    </row>
    <row r="12" spans="1:10" ht="15.75">
      <c r="C12" s="12">
        <v>4</v>
      </c>
      <c r="D12" s="9"/>
      <c r="E12" s="31" t="s">
        <v>9</v>
      </c>
      <c r="F12" s="31"/>
      <c r="G12" s="128">
        <v>48882.05</v>
      </c>
      <c r="H12" s="21"/>
      <c r="I12" s="9"/>
      <c r="J12"/>
    </row>
    <row r="13" spans="1:10" ht="15.75">
      <c r="C13" s="12">
        <v>5</v>
      </c>
      <c r="D13" s="9"/>
      <c r="E13" s="31" t="s">
        <v>9</v>
      </c>
      <c r="F13" s="31"/>
      <c r="G13" s="128">
        <v>49624.83</v>
      </c>
      <c r="H13" s="21"/>
      <c r="I13" s="9"/>
      <c r="J13"/>
    </row>
    <row r="14" spans="1:10" ht="15.75">
      <c r="C14" s="12">
        <v>6</v>
      </c>
      <c r="D14" s="9"/>
      <c r="E14" s="31" t="s">
        <v>9</v>
      </c>
      <c r="F14" s="31"/>
      <c r="G14" s="128">
        <v>50377.9</v>
      </c>
      <c r="H14" s="21"/>
      <c r="I14" s="9"/>
      <c r="J14"/>
    </row>
    <row r="15" spans="1:10" ht="15.75">
      <c r="C15" s="12">
        <v>7</v>
      </c>
      <c r="D15" s="9"/>
      <c r="E15" s="31" t="s">
        <v>9</v>
      </c>
      <c r="F15" s="31"/>
      <c r="G15" s="128">
        <v>51144.37</v>
      </c>
      <c r="H15" s="21"/>
      <c r="I15" s="9"/>
      <c r="J15"/>
    </row>
    <row r="16" spans="1:10" ht="15.75">
      <c r="C16" s="12">
        <v>8</v>
      </c>
      <c r="D16" s="9"/>
      <c r="E16" s="31" t="s">
        <v>9</v>
      </c>
      <c r="F16" s="31"/>
      <c r="G16" s="128">
        <v>51921.14</v>
      </c>
      <c r="H16" s="21"/>
      <c r="I16" s="9"/>
      <c r="J16"/>
    </row>
    <row r="17" spans="3:10" ht="15.75">
      <c r="C17" s="12">
        <v>9</v>
      </c>
      <c r="D17" s="9"/>
      <c r="E17" s="31" t="s">
        <v>9</v>
      </c>
      <c r="F17" s="31"/>
      <c r="G17" s="128">
        <v>52711.31</v>
      </c>
      <c r="H17" s="21"/>
      <c r="I17" s="9"/>
      <c r="J17"/>
    </row>
    <row r="18" spans="3:10" ht="15.75">
      <c r="C18" s="12">
        <v>10</v>
      </c>
      <c r="D18" s="9"/>
      <c r="E18" s="31" t="s">
        <v>9</v>
      </c>
      <c r="F18" s="31"/>
      <c r="G18" s="128">
        <v>53511.77</v>
      </c>
      <c r="H18" s="13"/>
      <c r="I18" s="9"/>
      <c r="J18"/>
    </row>
    <row r="19" spans="3:10" ht="15.75">
      <c r="C19" s="12">
        <v>11</v>
      </c>
      <c r="D19" s="9"/>
      <c r="E19" s="31" t="s">
        <v>9</v>
      </c>
      <c r="F19" s="31"/>
      <c r="G19" s="128">
        <v>54324.6</v>
      </c>
      <c r="H19" s="13"/>
      <c r="I19" s="9"/>
      <c r="J19"/>
    </row>
    <row r="20" spans="3:10" ht="15.75">
      <c r="C20" s="12">
        <v>12</v>
      </c>
      <c r="D20" s="9" t="s">
        <v>9</v>
      </c>
      <c r="E20" s="31" t="s">
        <v>9</v>
      </c>
      <c r="F20" s="31"/>
      <c r="G20" s="128">
        <v>55150.82</v>
      </c>
      <c r="H20" s="13"/>
      <c r="I20" s="9"/>
      <c r="J20"/>
    </row>
    <row r="21" spans="3:10" ht="15.75">
      <c r="C21" s="12">
        <v>13</v>
      </c>
      <c r="D21" s="9"/>
      <c r="E21" s="31" t="s">
        <v>9</v>
      </c>
      <c r="F21" s="31"/>
      <c r="G21" s="128">
        <v>55976.01</v>
      </c>
      <c r="H21" s="13"/>
      <c r="I21" s="9"/>
      <c r="J21"/>
    </row>
    <row r="22" spans="3:10" ht="15.75">
      <c r="C22" s="15">
        <v>14</v>
      </c>
      <c r="D22" s="9"/>
      <c r="E22" s="31" t="s">
        <v>9</v>
      </c>
      <c r="F22" s="31"/>
      <c r="G22" s="128">
        <v>56814.59</v>
      </c>
      <c r="H22" s="21"/>
      <c r="I22" s="9"/>
      <c r="J22"/>
    </row>
    <row r="23" spans="3:10" ht="15.75">
      <c r="C23" s="15">
        <v>15</v>
      </c>
      <c r="D23" s="22"/>
      <c r="E23" s="31" t="s">
        <v>9</v>
      </c>
      <c r="F23" s="26"/>
      <c r="G23" s="128">
        <v>57664.51</v>
      </c>
      <c r="H23" s="22"/>
      <c r="I23" s="22"/>
      <c r="J23"/>
    </row>
    <row r="24" spans="3:10" ht="15.75">
      <c r="C24" s="15">
        <v>16</v>
      </c>
      <c r="E24" s="31" t="s">
        <v>9</v>
      </c>
      <c r="F24" s="26"/>
      <c r="G24" s="128">
        <v>58528.84</v>
      </c>
      <c r="I24" s="9"/>
      <c r="J24"/>
    </row>
    <row r="25" spans="3:10" ht="15.75">
      <c r="C25" s="15">
        <v>17</v>
      </c>
      <c r="E25" s="31" t="s">
        <v>9</v>
      </c>
      <c r="F25" s="26"/>
      <c r="G25" s="128">
        <v>59405.54</v>
      </c>
      <c r="I25" s="9"/>
      <c r="J25"/>
    </row>
    <row r="26" spans="3:10" ht="15.75">
      <c r="C26" s="15">
        <v>18</v>
      </c>
      <c r="E26" s="31" t="s">
        <v>9</v>
      </c>
      <c r="F26" s="26"/>
      <c r="G26" s="128">
        <v>60295.64</v>
      </c>
      <c r="I26" s="9"/>
      <c r="J26"/>
    </row>
    <row r="27" spans="3:10" ht="15.75">
      <c r="C27" s="15">
        <v>19</v>
      </c>
      <c r="E27" s="31" t="s">
        <v>9</v>
      </c>
      <c r="F27" s="26"/>
      <c r="G27" s="128">
        <v>61197.06</v>
      </c>
      <c r="I27" s="9"/>
      <c r="J27"/>
    </row>
    <row r="28" spans="3:10" ht="15.75">
      <c r="C28" s="15">
        <v>20</v>
      </c>
      <c r="E28" s="31" t="s">
        <v>9</v>
      </c>
      <c r="F28" s="26"/>
      <c r="G28" s="128">
        <v>62113.94</v>
      </c>
      <c r="I28" s="9"/>
      <c r="J28"/>
    </row>
    <row r="29" spans="3:10" ht="15.75">
      <c r="C29" s="15">
        <v>21</v>
      </c>
      <c r="D29" s="22"/>
      <c r="E29" s="31" t="s">
        <v>9</v>
      </c>
      <c r="F29" s="26"/>
      <c r="G29" s="128">
        <v>63044.21</v>
      </c>
      <c r="H29" s="22"/>
      <c r="I29" s="22"/>
      <c r="J29"/>
    </row>
    <row r="30" spans="3:10" ht="15.75">
      <c r="C30" s="15">
        <v>22</v>
      </c>
      <c r="D30" s="22"/>
      <c r="E30" s="31" t="s">
        <v>9</v>
      </c>
      <c r="F30" s="26"/>
      <c r="G30" s="128">
        <v>63987.87</v>
      </c>
      <c r="H30" s="22"/>
      <c r="I30" s="22"/>
      <c r="J30"/>
    </row>
    <row r="31" spans="3:10" ht="15.75">
      <c r="C31" s="15">
        <v>23</v>
      </c>
      <c r="D31" s="22"/>
      <c r="E31" s="31" t="s">
        <v>9</v>
      </c>
      <c r="F31" s="26"/>
      <c r="G31" s="128">
        <v>64945.96</v>
      </c>
      <c r="H31" s="22"/>
      <c r="I31" s="22"/>
      <c r="J31"/>
    </row>
    <row r="32" spans="3:10" ht="15.75">
      <c r="C32" s="15">
        <v>24</v>
      </c>
      <c r="D32" s="22"/>
      <c r="E32" s="31" t="s">
        <v>9</v>
      </c>
      <c r="F32" s="26"/>
      <c r="G32" s="128">
        <v>65919.5</v>
      </c>
      <c r="H32" s="22"/>
      <c r="I32" s="22"/>
      <c r="J32"/>
    </row>
    <row r="33" spans="1:10" ht="15.75">
      <c r="C33" s="15">
        <v>25</v>
      </c>
      <c r="D33" s="22"/>
      <c r="E33" s="31" t="s">
        <v>9</v>
      </c>
      <c r="F33" s="26"/>
      <c r="G33" s="128">
        <v>66906.429999999993</v>
      </c>
      <c r="H33" s="22"/>
      <c r="I33" s="22"/>
      <c r="J33"/>
    </row>
    <row r="34" spans="1:10" ht="15.75">
      <c r="C34" s="15" t="s">
        <v>145</v>
      </c>
      <c r="E34" s="31" t="s">
        <v>9</v>
      </c>
      <c r="F34" s="26"/>
      <c r="G34" s="128">
        <v>67908.820000000007</v>
      </c>
      <c r="I34" s="9"/>
      <c r="J34"/>
    </row>
    <row r="35" spans="1:10" ht="15.75">
      <c r="C35" s="15" t="s">
        <v>9</v>
      </c>
      <c r="E35" s="31" t="s">
        <v>9</v>
      </c>
      <c r="F35" s="26"/>
      <c r="I35" s="9"/>
    </row>
    <row r="36" spans="1:10" ht="15.75">
      <c r="C36" s="15" t="s">
        <v>9</v>
      </c>
      <c r="E36" s="31" t="s">
        <v>9</v>
      </c>
      <c r="F36" s="26"/>
      <c r="I36" s="68"/>
    </row>
    <row r="37" spans="1:10" ht="15.75">
      <c r="C37" s="15"/>
      <c r="E37" s="26" t="s">
        <v>9</v>
      </c>
      <c r="F37" s="26"/>
      <c r="I37" s="68"/>
    </row>
    <row r="38" spans="1:10" ht="15.75">
      <c r="B38" t="s">
        <v>146</v>
      </c>
      <c r="C38" s="15"/>
      <c r="F38" s="26"/>
      <c r="I38" s="68"/>
    </row>
    <row r="39" spans="1:10" ht="15.75">
      <c r="E39" s="31" t="s">
        <v>9</v>
      </c>
      <c r="I39" s="19"/>
    </row>
    <row r="40" spans="1:10">
      <c r="A40" t="s">
        <v>9</v>
      </c>
    </row>
    <row r="41" spans="1:10">
      <c r="A41" t="s">
        <v>9</v>
      </c>
      <c r="B41" s="24"/>
      <c r="C41" s="22"/>
      <c r="D41" s="22"/>
      <c r="E41" s="22"/>
      <c r="F41" s="22"/>
      <c r="H41" s="22"/>
      <c r="I41" s="22"/>
    </row>
    <row r="42" spans="1:10">
      <c r="A42" t="s">
        <v>9</v>
      </c>
      <c r="B42" s="22"/>
      <c r="C42" s="22"/>
      <c r="D42" s="22"/>
      <c r="E42" s="22"/>
      <c r="F42" s="22"/>
      <c r="H42" s="22"/>
      <c r="I42" s="22"/>
    </row>
    <row r="43" spans="1:10">
      <c r="A43" t="s">
        <v>9</v>
      </c>
      <c r="B43" s="22"/>
      <c r="C43" s="22"/>
      <c r="D43" s="22"/>
      <c r="E43" s="22"/>
      <c r="F43" s="22"/>
      <c r="H43" s="22"/>
      <c r="I43" s="22"/>
    </row>
  </sheetData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J53"/>
  <sheetViews>
    <sheetView workbookViewId="0">
      <selection activeCell="D14" sqref="D14"/>
    </sheetView>
  </sheetViews>
  <sheetFormatPr defaultRowHeight="12.75"/>
  <cols>
    <col min="9" max="9" width="11.5703125" bestFit="1" customWidth="1"/>
  </cols>
  <sheetData>
    <row r="2" spans="1:10">
      <c r="A2" s="142" t="s">
        <v>83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>
      <c r="A3" s="142" t="s">
        <v>184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>
      <c r="A4" s="143" t="s">
        <v>223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>
      <c r="A5" s="142" t="s">
        <v>9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ht="15.75">
      <c r="A7" s="55" t="s">
        <v>50</v>
      </c>
      <c r="B7" s="56"/>
      <c r="C7" s="55" t="s">
        <v>23</v>
      </c>
      <c r="D7" s="56"/>
      <c r="E7" s="57"/>
      <c r="F7" s="53" t="s">
        <v>40</v>
      </c>
      <c r="G7" s="56"/>
      <c r="H7" s="56"/>
      <c r="I7" s="53" t="s">
        <v>51</v>
      </c>
      <c r="J7" s="56"/>
    </row>
    <row r="8" spans="1:10" ht="15.75">
      <c r="A8" s="9"/>
      <c r="B8" s="9"/>
      <c r="C8" s="9"/>
      <c r="D8" s="9"/>
      <c r="E8" s="9"/>
      <c r="F8" s="38"/>
      <c r="G8" s="9"/>
      <c r="H8" s="9"/>
      <c r="I8" s="9"/>
      <c r="J8" s="9"/>
    </row>
    <row r="9" spans="1:10" ht="15.75">
      <c r="A9" s="12">
        <v>0</v>
      </c>
      <c r="B9" s="9"/>
      <c r="C9" s="27">
        <f>+F9/7.5</f>
        <v>21.775044444444447</v>
      </c>
      <c r="D9" s="9"/>
      <c r="E9" s="38"/>
      <c r="F9" s="38">
        <f>+I9/240</f>
        <v>163.31283333333334</v>
      </c>
      <c r="G9" s="9"/>
      <c r="H9" s="9"/>
      <c r="I9" s="122">
        <v>39195.08</v>
      </c>
      <c r="J9" s="9"/>
    </row>
    <row r="10" spans="1:10" ht="15.75">
      <c r="A10" s="12">
        <v>1</v>
      </c>
      <c r="B10" s="9"/>
      <c r="C10" s="27">
        <f t="shared" ref="C10:C49" si="0">+F10/7.5</f>
        <v>22.122655555555557</v>
      </c>
      <c r="D10" s="9"/>
      <c r="E10" s="38"/>
      <c r="F10" s="38">
        <f t="shared" ref="F10:F49" si="1">+I10/240</f>
        <v>165.91991666666667</v>
      </c>
      <c r="G10" s="9"/>
      <c r="H10" s="9"/>
      <c r="I10" s="122">
        <v>39820.78</v>
      </c>
      <c r="J10" s="9"/>
    </row>
    <row r="11" spans="1:10" ht="15.75">
      <c r="A11" s="12">
        <v>2</v>
      </c>
      <c r="B11" s="9"/>
      <c r="C11" s="27">
        <f t="shared" si="0"/>
        <v>22.199244444444446</v>
      </c>
      <c r="D11" s="9"/>
      <c r="E11" s="38"/>
      <c r="F11" s="38">
        <f t="shared" si="1"/>
        <v>166.49433333333334</v>
      </c>
      <c r="G11" s="9"/>
      <c r="H11" s="9"/>
      <c r="I11" s="122">
        <v>39958.639999999999</v>
      </c>
      <c r="J11" s="9"/>
    </row>
    <row r="12" spans="1:10" ht="15.75">
      <c r="A12" s="12">
        <v>3</v>
      </c>
      <c r="B12" s="9"/>
      <c r="C12" s="27">
        <f t="shared" si="0"/>
        <v>22.274661111111111</v>
      </c>
      <c r="D12" s="9"/>
      <c r="E12" s="38"/>
      <c r="F12" s="38">
        <f t="shared" si="1"/>
        <v>167.05995833333333</v>
      </c>
      <c r="G12" s="9"/>
      <c r="H12" s="9"/>
      <c r="I12" s="122">
        <v>40094.39</v>
      </c>
      <c r="J12" s="9"/>
    </row>
    <row r="13" spans="1:10" ht="15.75">
      <c r="A13" s="12">
        <v>4</v>
      </c>
      <c r="B13" s="9"/>
      <c r="C13" s="27">
        <f t="shared" si="0"/>
        <v>22.351838888888889</v>
      </c>
      <c r="D13" s="9"/>
      <c r="E13" s="38"/>
      <c r="F13" s="38">
        <f t="shared" si="1"/>
        <v>167.63879166666666</v>
      </c>
      <c r="G13" s="9"/>
      <c r="H13" s="9"/>
      <c r="I13" s="122">
        <v>40233.31</v>
      </c>
      <c r="J13" s="9"/>
    </row>
    <row r="14" spans="1:10" ht="15.75">
      <c r="A14" s="12">
        <v>5</v>
      </c>
      <c r="B14" s="9"/>
      <c r="C14" s="27">
        <f t="shared" si="0"/>
        <v>22.426077777777778</v>
      </c>
      <c r="D14" s="9"/>
      <c r="E14" s="38"/>
      <c r="F14" s="38">
        <f t="shared" si="1"/>
        <v>168.19558333333333</v>
      </c>
      <c r="G14" s="9"/>
      <c r="H14" s="9"/>
      <c r="I14" s="122">
        <v>40366.94</v>
      </c>
      <c r="J14" s="9"/>
    </row>
    <row r="15" spans="1:10" ht="15.75">
      <c r="A15" s="12">
        <v>6</v>
      </c>
      <c r="B15" s="9"/>
      <c r="C15" s="27">
        <f t="shared" si="0"/>
        <v>22.745994444444442</v>
      </c>
      <c r="D15" s="9"/>
      <c r="E15" s="38"/>
      <c r="F15" s="38">
        <f t="shared" si="1"/>
        <v>170.59495833333332</v>
      </c>
      <c r="G15" s="9"/>
      <c r="H15" s="9"/>
      <c r="I15" s="122">
        <v>40942.79</v>
      </c>
      <c r="J15" s="9"/>
    </row>
    <row r="16" spans="1:10" ht="15.75">
      <c r="A16" s="12">
        <v>7</v>
      </c>
      <c r="B16" s="9"/>
      <c r="C16" s="27">
        <f t="shared" si="0"/>
        <v>23.156644444444446</v>
      </c>
      <c r="D16" s="9"/>
      <c r="E16" s="38"/>
      <c r="F16" s="38">
        <f t="shared" si="1"/>
        <v>173.67483333333334</v>
      </c>
      <c r="G16" s="9"/>
      <c r="H16" s="9"/>
      <c r="I16" s="122">
        <v>41681.96</v>
      </c>
      <c r="J16" s="9"/>
    </row>
    <row r="17" spans="1:10" ht="15.75">
      <c r="A17" s="12">
        <v>8</v>
      </c>
      <c r="B17" s="9"/>
      <c r="C17" s="27">
        <f t="shared" si="0"/>
        <v>23.738738888888893</v>
      </c>
      <c r="D17" s="9"/>
      <c r="E17" s="38"/>
      <c r="F17" s="38">
        <f t="shared" si="1"/>
        <v>178.04054166666668</v>
      </c>
      <c r="G17" s="9"/>
      <c r="H17" s="9"/>
      <c r="I17" s="122">
        <v>42729.73</v>
      </c>
      <c r="J17" s="9"/>
    </row>
    <row r="18" spans="1:10" ht="15.75">
      <c r="A18" s="12">
        <v>9</v>
      </c>
      <c r="B18" s="9"/>
      <c r="C18" s="27">
        <f t="shared" si="0"/>
        <v>24.122283333333332</v>
      </c>
      <c r="D18" s="9"/>
      <c r="E18" s="38"/>
      <c r="F18" s="38">
        <f t="shared" si="1"/>
        <v>180.917125</v>
      </c>
      <c r="G18" s="9"/>
      <c r="H18" s="9"/>
      <c r="I18" s="122">
        <v>43420.11</v>
      </c>
      <c r="J18" s="9"/>
    </row>
    <row r="19" spans="1:10" ht="15.75">
      <c r="A19" s="12">
        <v>10</v>
      </c>
      <c r="B19" s="9"/>
      <c r="C19" s="27">
        <f t="shared" si="0"/>
        <v>24.975988888888889</v>
      </c>
      <c r="D19" s="9"/>
      <c r="E19" s="38"/>
      <c r="F19" s="38">
        <f t="shared" si="1"/>
        <v>187.31991666666667</v>
      </c>
      <c r="G19" s="9"/>
      <c r="H19" s="9"/>
      <c r="I19" s="122">
        <v>44956.78</v>
      </c>
      <c r="J19" s="9"/>
    </row>
    <row r="20" spans="1:10" ht="15.75">
      <c r="A20" s="12">
        <v>11</v>
      </c>
      <c r="B20" s="9"/>
      <c r="C20" s="27">
        <f t="shared" si="0"/>
        <v>25.381333333333334</v>
      </c>
      <c r="D20" s="9"/>
      <c r="E20" s="38"/>
      <c r="F20" s="38">
        <f t="shared" si="1"/>
        <v>190.36</v>
      </c>
      <c r="G20" s="9"/>
      <c r="H20" s="9"/>
      <c r="I20" s="122">
        <v>45686.400000000001</v>
      </c>
      <c r="J20" s="9"/>
    </row>
    <row r="21" spans="1:10" ht="15.75">
      <c r="A21" s="12">
        <v>12</v>
      </c>
      <c r="B21" s="9"/>
      <c r="C21" s="27">
        <f t="shared" si="0"/>
        <v>26.193794444444446</v>
      </c>
      <c r="D21" s="9"/>
      <c r="E21" s="38"/>
      <c r="F21" s="38">
        <f t="shared" si="1"/>
        <v>196.45345833333334</v>
      </c>
      <c r="G21" s="9"/>
      <c r="H21" s="9"/>
      <c r="I21" s="122">
        <v>47148.83</v>
      </c>
      <c r="J21" s="9"/>
    </row>
    <row r="22" spans="1:10" ht="15.75">
      <c r="A22" s="12">
        <v>13</v>
      </c>
      <c r="B22" s="9"/>
      <c r="C22" s="27">
        <f t="shared" si="0"/>
        <v>27.006844444444443</v>
      </c>
      <c r="D22" s="9"/>
      <c r="E22" s="38"/>
      <c r="F22" s="38">
        <f t="shared" si="1"/>
        <v>202.55133333333333</v>
      </c>
      <c r="G22" s="9"/>
      <c r="H22" s="9"/>
      <c r="I22" s="122">
        <v>48612.32</v>
      </c>
      <c r="J22" s="9"/>
    </row>
    <row r="23" spans="1:10" ht="15.75">
      <c r="A23" s="12">
        <v>14</v>
      </c>
      <c r="B23" s="9"/>
      <c r="C23" s="27">
        <f t="shared" si="0"/>
        <v>27.505283333333335</v>
      </c>
      <c r="D23" s="9"/>
      <c r="E23" s="38"/>
      <c r="F23" s="38">
        <f t="shared" si="1"/>
        <v>206.289625</v>
      </c>
      <c r="G23" s="9"/>
      <c r="H23" s="9"/>
      <c r="I23" s="122">
        <v>49509.51</v>
      </c>
      <c r="J23" s="9"/>
    </row>
    <row r="24" spans="1:10" ht="15.75">
      <c r="A24" s="12">
        <v>15</v>
      </c>
      <c r="B24" s="9"/>
      <c r="C24" s="27">
        <f t="shared" si="0"/>
        <v>27.954816666666666</v>
      </c>
      <c r="D24" s="9"/>
      <c r="E24" s="38"/>
      <c r="F24" s="38">
        <f t="shared" si="1"/>
        <v>209.661125</v>
      </c>
      <c r="G24" s="9"/>
      <c r="H24" s="9"/>
      <c r="I24" s="122">
        <v>50318.67</v>
      </c>
      <c r="J24" s="9"/>
    </row>
    <row r="25" spans="1:10" ht="15.75">
      <c r="A25" s="12">
        <v>16</v>
      </c>
      <c r="B25" s="9"/>
      <c r="C25" s="27">
        <f t="shared" si="0"/>
        <v>28.076772222222225</v>
      </c>
      <c r="D25" s="9"/>
      <c r="E25" s="38"/>
      <c r="F25" s="38">
        <f t="shared" si="1"/>
        <v>210.57579166666667</v>
      </c>
      <c r="G25" s="9"/>
      <c r="H25" s="9"/>
      <c r="I25" s="122">
        <v>50538.19</v>
      </c>
      <c r="J25" s="9"/>
    </row>
    <row r="26" spans="1:10" ht="15.75">
      <c r="A26" s="12">
        <v>17</v>
      </c>
      <c r="B26" s="9"/>
      <c r="C26" s="27">
        <f t="shared" si="0"/>
        <v>28.172216666666664</v>
      </c>
      <c r="D26" s="9"/>
      <c r="E26" s="38"/>
      <c r="F26" s="38">
        <f t="shared" si="1"/>
        <v>211.29162499999998</v>
      </c>
      <c r="G26" s="9"/>
      <c r="H26" s="9"/>
      <c r="I26" s="122">
        <v>50709.99</v>
      </c>
      <c r="J26" s="9"/>
    </row>
    <row r="27" spans="1:10" ht="15.75">
      <c r="A27" s="12">
        <v>18</v>
      </c>
      <c r="B27" s="9"/>
      <c r="C27" s="27">
        <f t="shared" si="0"/>
        <v>28.665938888888888</v>
      </c>
      <c r="D27" s="9"/>
      <c r="E27" s="38"/>
      <c r="F27" s="38">
        <f t="shared" si="1"/>
        <v>214.99454166666666</v>
      </c>
      <c r="G27" s="9"/>
      <c r="H27" s="9"/>
      <c r="I27" s="122">
        <v>51598.69</v>
      </c>
      <c r="J27" s="9"/>
    </row>
    <row r="28" spans="1:10" ht="15.75">
      <c r="A28" s="40">
        <v>19</v>
      </c>
      <c r="B28" s="39"/>
      <c r="C28" s="27">
        <f t="shared" si="0"/>
        <v>29.136094444444446</v>
      </c>
      <c r="D28" s="39"/>
      <c r="E28" s="39"/>
      <c r="F28" s="38">
        <f t="shared" si="1"/>
        <v>218.52070833333335</v>
      </c>
      <c r="G28" s="39"/>
      <c r="H28" s="39"/>
      <c r="I28" s="122">
        <v>52444.97</v>
      </c>
      <c r="J28" s="39"/>
    </row>
    <row r="29" spans="1:10" ht="15.75">
      <c r="A29" s="40">
        <v>20</v>
      </c>
      <c r="B29" s="39"/>
      <c r="C29" s="27">
        <f t="shared" si="0"/>
        <v>29.209738888888886</v>
      </c>
      <c r="D29" s="39"/>
      <c r="E29" s="39"/>
      <c r="F29" s="38">
        <f t="shared" si="1"/>
        <v>219.07304166666665</v>
      </c>
      <c r="G29" s="39"/>
      <c r="H29" s="39"/>
      <c r="I29" s="122">
        <v>52577.53</v>
      </c>
      <c r="J29" s="39"/>
    </row>
    <row r="30" spans="1:10" ht="15.75">
      <c r="A30" s="40">
        <v>21</v>
      </c>
      <c r="B30" s="39"/>
      <c r="C30" s="27">
        <f t="shared" si="0"/>
        <v>29.337</v>
      </c>
      <c r="D30" s="39"/>
      <c r="E30" s="39"/>
      <c r="F30" s="38">
        <f t="shared" si="1"/>
        <v>220.0275</v>
      </c>
      <c r="G30" s="39"/>
      <c r="H30" s="39"/>
      <c r="I30" s="122">
        <v>52806.6</v>
      </c>
      <c r="J30" s="39"/>
    </row>
    <row r="31" spans="1:10" ht="15.75">
      <c r="A31" s="40">
        <v>22</v>
      </c>
      <c r="B31" s="39"/>
      <c r="C31" s="27">
        <f t="shared" si="0"/>
        <v>29.433622222222219</v>
      </c>
      <c r="D31" s="39"/>
      <c r="E31" s="39"/>
      <c r="F31" s="38">
        <f t="shared" si="1"/>
        <v>220.75216666666665</v>
      </c>
      <c r="G31" s="39"/>
      <c r="H31" s="39"/>
      <c r="I31" s="122">
        <v>52980.52</v>
      </c>
      <c r="J31" s="39"/>
    </row>
    <row r="32" spans="1:10" ht="15.75">
      <c r="A32" s="40">
        <v>23</v>
      </c>
      <c r="B32" s="39"/>
      <c r="C32" s="27">
        <f t="shared" si="0"/>
        <v>29.979783333333334</v>
      </c>
      <c r="D32" s="39"/>
      <c r="E32" s="39"/>
      <c r="F32" s="38">
        <f t="shared" si="1"/>
        <v>224.848375</v>
      </c>
      <c r="G32" s="39"/>
      <c r="H32" s="39"/>
      <c r="I32" s="122">
        <v>53963.61</v>
      </c>
      <c r="J32" s="39"/>
    </row>
    <row r="33" spans="1:9" ht="15.75">
      <c r="A33" s="58">
        <v>24</v>
      </c>
      <c r="C33" s="27">
        <f t="shared" si="0"/>
        <v>30.725077777777777</v>
      </c>
      <c r="F33" s="38">
        <f t="shared" si="1"/>
        <v>230.43808333333334</v>
      </c>
      <c r="I33" s="122">
        <v>55305.14</v>
      </c>
    </row>
    <row r="34" spans="1:9" ht="15.75">
      <c r="A34" s="58">
        <v>25</v>
      </c>
      <c r="C34" s="27">
        <f t="shared" si="0"/>
        <v>31.546966666666666</v>
      </c>
      <c r="F34" s="38">
        <f t="shared" si="1"/>
        <v>236.60225</v>
      </c>
      <c r="I34" s="122">
        <v>56784.54</v>
      </c>
    </row>
    <row r="35" spans="1:9" ht="15.75">
      <c r="A35" s="58">
        <v>26</v>
      </c>
      <c r="C35" s="27">
        <f t="shared" si="0"/>
        <v>32.218027777777777</v>
      </c>
      <c r="F35" s="38">
        <f t="shared" si="1"/>
        <v>241.63520833333331</v>
      </c>
      <c r="I35" s="122">
        <v>57992.45</v>
      </c>
    </row>
    <row r="36" spans="1:9" ht="15.75">
      <c r="A36" s="58">
        <v>27</v>
      </c>
      <c r="C36" s="27">
        <f t="shared" si="0"/>
        <v>32.748866666666665</v>
      </c>
      <c r="F36" s="38">
        <f t="shared" si="1"/>
        <v>245.6165</v>
      </c>
      <c r="I36" s="122">
        <v>58947.96</v>
      </c>
    </row>
    <row r="37" spans="1:9" ht="15.75">
      <c r="A37" s="58">
        <v>28</v>
      </c>
      <c r="C37" s="27">
        <f t="shared" si="0"/>
        <v>32.826044444444442</v>
      </c>
      <c r="F37" s="38">
        <f t="shared" si="1"/>
        <v>246.19533333333331</v>
      </c>
      <c r="I37" s="122">
        <v>59086.879999999997</v>
      </c>
    </row>
    <row r="38" spans="1:9" ht="15.75">
      <c r="A38" s="58">
        <v>29</v>
      </c>
      <c r="C38" s="27">
        <f t="shared" si="0"/>
        <v>32.948594444444446</v>
      </c>
      <c r="F38" s="38">
        <f t="shared" si="1"/>
        <v>247.11445833333335</v>
      </c>
      <c r="I38" s="122">
        <v>59307.47</v>
      </c>
    </row>
    <row r="39" spans="1:9" ht="15.75">
      <c r="A39" s="58">
        <v>30</v>
      </c>
      <c r="C39" s="27">
        <f t="shared" si="0"/>
        <v>33.071138888888889</v>
      </c>
      <c r="F39" s="38">
        <f t="shared" si="1"/>
        <v>248.03354166666668</v>
      </c>
      <c r="I39" s="122">
        <v>59528.05</v>
      </c>
    </row>
    <row r="40" spans="1:9" ht="15.75">
      <c r="A40" s="58">
        <v>31</v>
      </c>
      <c r="C40" s="27">
        <f t="shared" si="0"/>
        <v>33.193683333333333</v>
      </c>
      <c r="F40" s="38">
        <f t="shared" si="1"/>
        <v>248.95262499999998</v>
      </c>
      <c r="I40" s="122">
        <v>59748.63</v>
      </c>
    </row>
    <row r="41" spans="1:9" ht="15.75">
      <c r="A41" s="58">
        <v>32</v>
      </c>
      <c r="C41" s="27">
        <f t="shared" si="0"/>
        <v>33.316233333333329</v>
      </c>
      <c r="F41" s="38">
        <f t="shared" si="1"/>
        <v>249.87174999999999</v>
      </c>
      <c r="I41" s="122">
        <v>59969.22</v>
      </c>
    </row>
    <row r="42" spans="1:9" ht="15.75">
      <c r="A42" s="58">
        <v>33</v>
      </c>
      <c r="C42" s="27">
        <f t="shared" si="0"/>
        <v>33.43877777777778</v>
      </c>
      <c r="F42" s="38">
        <f t="shared" si="1"/>
        <v>250.79083333333335</v>
      </c>
      <c r="I42" s="122">
        <v>60189.8</v>
      </c>
    </row>
    <row r="43" spans="1:9" ht="15.75">
      <c r="A43" s="58">
        <v>34</v>
      </c>
      <c r="C43" s="27">
        <f t="shared" si="0"/>
        <v>33.561327777777777</v>
      </c>
      <c r="F43" s="38">
        <f t="shared" si="1"/>
        <v>251.70995833333333</v>
      </c>
      <c r="I43" s="122">
        <v>60410.39</v>
      </c>
    </row>
    <row r="44" spans="1:9" ht="15.75">
      <c r="A44" s="58">
        <v>35</v>
      </c>
      <c r="C44" s="27">
        <f t="shared" si="0"/>
        <v>33.68387222222222</v>
      </c>
      <c r="F44" s="38">
        <f t="shared" si="1"/>
        <v>252.62904166666667</v>
      </c>
      <c r="I44" s="122">
        <v>60630.97</v>
      </c>
    </row>
    <row r="45" spans="1:9" ht="15.75">
      <c r="A45" s="58">
        <v>36</v>
      </c>
      <c r="C45" s="27">
        <f t="shared" si="0"/>
        <v>33.806416666666664</v>
      </c>
      <c r="F45" s="38">
        <f t="shared" si="1"/>
        <v>253.548125</v>
      </c>
      <c r="I45" s="122">
        <v>60851.55</v>
      </c>
    </row>
    <row r="46" spans="1:9" ht="15.75">
      <c r="A46" s="58">
        <v>37</v>
      </c>
      <c r="C46" s="27">
        <f t="shared" si="0"/>
        <v>33.928966666666668</v>
      </c>
      <c r="F46" s="38">
        <f t="shared" si="1"/>
        <v>254.46725000000001</v>
      </c>
      <c r="I46" s="122">
        <v>61072.14</v>
      </c>
    </row>
    <row r="47" spans="1:9" ht="15.75">
      <c r="A47" s="58">
        <v>38</v>
      </c>
      <c r="C47" s="27">
        <f t="shared" si="0"/>
        <v>34.051511111111111</v>
      </c>
      <c r="F47" s="38">
        <f t="shared" si="1"/>
        <v>255.38633333333334</v>
      </c>
      <c r="I47" s="122">
        <v>61292.72</v>
      </c>
    </row>
    <row r="48" spans="1:9" ht="15.75">
      <c r="A48" s="58">
        <v>39</v>
      </c>
      <c r="C48" s="27">
        <f t="shared" si="0"/>
        <v>34.174061111111108</v>
      </c>
      <c r="F48" s="38">
        <f t="shared" si="1"/>
        <v>256.30545833333332</v>
      </c>
      <c r="I48" s="122">
        <v>61513.31</v>
      </c>
    </row>
    <row r="49" spans="1:10" ht="15.75">
      <c r="A49" s="58">
        <v>40</v>
      </c>
      <c r="C49" s="27">
        <f t="shared" si="0"/>
        <v>34.296605555555551</v>
      </c>
      <c r="F49" s="38">
        <f t="shared" si="1"/>
        <v>257.22454166666665</v>
      </c>
      <c r="I49" s="122">
        <v>61733.89</v>
      </c>
    </row>
    <row r="50" spans="1:10" ht="15.75">
      <c r="A50" s="58">
        <v>41</v>
      </c>
      <c r="C50" s="27">
        <f>+F50/7.5</f>
        <v>34.417972222222225</v>
      </c>
      <c r="F50" s="38">
        <f>+I50/240</f>
        <v>258.13479166666667</v>
      </c>
      <c r="I50" s="122">
        <v>61952.35</v>
      </c>
    </row>
    <row r="51" spans="1:10" ht="15.75">
      <c r="A51" s="58">
        <v>42</v>
      </c>
      <c r="C51" s="27">
        <f>+F51/7.5</f>
        <v>34.539344444444438</v>
      </c>
      <c r="F51" s="38">
        <f>+I51/240</f>
        <v>259.04508333333331</v>
      </c>
      <c r="I51" s="122">
        <v>62170.82</v>
      </c>
    </row>
    <row r="52" spans="1:10" ht="15.75">
      <c r="A52" s="58"/>
      <c r="C52" s="27"/>
      <c r="F52" s="41"/>
      <c r="I52" s="77"/>
    </row>
    <row r="53" spans="1:10">
      <c r="A53" s="22" t="s">
        <v>185</v>
      </c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4">
    <mergeCell ref="A2:J2"/>
    <mergeCell ref="A3:J3"/>
    <mergeCell ref="A4:J4"/>
    <mergeCell ref="A5:J5"/>
  </mergeCells>
  <pageMargins left="0.7" right="0.2" top="0.25" bottom="0.2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2"/>
  <sheetViews>
    <sheetView workbookViewId="0">
      <selection sqref="A1:G42"/>
    </sheetView>
  </sheetViews>
  <sheetFormatPr defaultRowHeight="12.75"/>
  <cols>
    <col min="1" max="1" width="10.42578125" customWidth="1"/>
    <col min="2" max="2" width="9.42578125" customWidth="1"/>
    <col min="3" max="3" width="20.7109375" customWidth="1"/>
    <col min="4" max="4" width="9.28515625" customWidth="1"/>
    <col min="5" max="5" width="30.7109375" customWidth="1"/>
    <col min="6" max="7" width="9.28515625" customWidth="1"/>
  </cols>
  <sheetData>
    <row r="2" spans="1:7">
      <c r="A2" s="144" t="s">
        <v>0</v>
      </c>
      <c r="B2" s="144"/>
      <c r="C2" s="144"/>
      <c r="D2" s="144"/>
      <c r="E2" s="144"/>
      <c r="F2" s="144"/>
      <c r="G2" s="144"/>
    </row>
    <row r="4" spans="1:7">
      <c r="A4" s="144" t="s">
        <v>1</v>
      </c>
      <c r="B4" s="144"/>
      <c r="C4" s="144"/>
      <c r="D4" s="144"/>
      <c r="E4" s="144"/>
      <c r="F4" s="144"/>
      <c r="G4" s="144"/>
    </row>
    <row r="5" spans="1:7">
      <c r="A5" s="144" t="s">
        <v>220</v>
      </c>
      <c r="B5" s="144"/>
      <c r="C5" s="144"/>
      <c r="D5" s="144"/>
      <c r="E5" s="144"/>
      <c r="F5" s="144"/>
      <c r="G5" s="144"/>
    </row>
    <row r="6" spans="1:7">
      <c r="A6" t="s">
        <v>238</v>
      </c>
    </row>
    <row r="8" spans="1:7">
      <c r="A8" s="2" t="s">
        <v>2</v>
      </c>
      <c r="B8" s="3"/>
      <c r="C8" s="2" t="s">
        <v>94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>
      <c r="A9" s="4"/>
      <c r="B9" s="4"/>
      <c r="C9" s="4"/>
      <c r="D9" s="4"/>
      <c r="E9" s="4"/>
      <c r="F9" s="4"/>
      <c r="G9" s="4"/>
    </row>
    <row r="10" spans="1:7">
      <c r="A10" s="4" t="s">
        <v>7</v>
      </c>
      <c r="B10" s="4"/>
      <c r="C10" s="4">
        <v>240</v>
      </c>
      <c r="D10" s="4" t="s">
        <v>3</v>
      </c>
      <c r="E10" s="5">
        <v>0.19</v>
      </c>
      <c r="F10" s="4" t="s">
        <v>5</v>
      </c>
      <c r="G10" s="4" t="s">
        <v>6</v>
      </c>
    </row>
    <row r="11" spans="1:7">
      <c r="A11" s="4" t="s">
        <v>8</v>
      </c>
      <c r="B11" s="4"/>
      <c r="C11" s="89">
        <v>225</v>
      </c>
      <c r="D11" s="4" t="s">
        <v>3</v>
      </c>
      <c r="E11" s="6">
        <v>0.1</v>
      </c>
      <c r="F11" s="4" t="s">
        <v>5</v>
      </c>
      <c r="G11" s="4" t="s">
        <v>6</v>
      </c>
    </row>
    <row r="12" spans="1:7">
      <c r="A12" s="4"/>
      <c r="B12" s="4"/>
      <c r="C12" s="4"/>
      <c r="D12" s="4"/>
      <c r="E12" s="4"/>
      <c r="F12" s="4"/>
      <c r="G12" s="4" t="s">
        <v>9</v>
      </c>
    </row>
    <row r="13" spans="1:7">
      <c r="A13" s="4" t="s">
        <v>75</v>
      </c>
      <c r="B13" s="4"/>
      <c r="C13" s="4">
        <v>240</v>
      </c>
      <c r="D13" s="4" t="s">
        <v>3</v>
      </c>
      <c r="E13" s="6">
        <v>0.16</v>
      </c>
      <c r="F13" s="4" t="s">
        <v>5</v>
      </c>
      <c r="G13" s="4" t="s">
        <v>6</v>
      </c>
    </row>
    <row r="14" spans="1:7">
      <c r="A14" s="4" t="s">
        <v>8</v>
      </c>
      <c r="B14" s="4"/>
      <c r="C14" s="4">
        <v>210</v>
      </c>
      <c r="D14" s="4" t="s">
        <v>3</v>
      </c>
      <c r="E14" s="6">
        <v>0.1</v>
      </c>
      <c r="F14" s="4" t="s">
        <v>5</v>
      </c>
      <c r="G14" s="4" t="s">
        <v>6</v>
      </c>
    </row>
    <row r="15" spans="1:7">
      <c r="A15" s="4"/>
      <c r="B15" s="4"/>
      <c r="C15" s="4"/>
      <c r="D15" s="4"/>
      <c r="E15" s="6"/>
      <c r="F15" s="4"/>
      <c r="G15" s="4"/>
    </row>
    <row r="16" spans="1:7">
      <c r="A16" s="4" t="s">
        <v>10</v>
      </c>
      <c r="B16" s="4"/>
      <c r="C16" s="4">
        <v>240</v>
      </c>
      <c r="D16" s="4" t="s">
        <v>3</v>
      </c>
      <c r="E16" s="6">
        <v>0.13</v>
      </c>
      <c r="F16" s="4" t="s">
        <v>5</v>
      </c>
      <c r="G16" s="4" t="s">
        <v>6</v>
      </c>
    </row>
    <row r="17" spans="1:7">
      <c r="A17" s="4"/>
      <c r="B17" s="4"/>
      <c r="C17" s="4"/>
      <c r="D17" s="4"/>
      <c r="E17" s="6"/>
      <c r="F17" s="4"/>
      <c r="G17" s="4"/>
    </row>
    <row r="18" spans="1:7">
      <c r="A18" s="4" t="s">
        <v>91</v>
      </c>
      <c r="B18" s="4"/>
      <c r="C18" s="4">
        <v>230</v>
      </c>
      <c r="D18" s="4" t="s">
        <v>3</v>
      </c>
      <c r="E18" s="6">
        <v>0.13</v>
      </c>
      <c r="F18" s="4" t="s">
        <v>5</v>
      </c>
      <c r="G18" s="4" t="s">
        <v>6</v>
      </c>
    </row>
    <row r="19" spans="1:7">
      <c r="A19" s="4"/>
      <c r="B19" s="4"/>
      <c r="C19" s="4"/>
      <c r="D19" s="4"/>
      <c r="E19" s="6"/>
      <c r="F19" s="4"/>
      <c r="G19" s="4"/>
    </row>
    <row r="20" spans="1:7">
      <c r="A20" s="69" t="s">
        <v>153</v>
      </c>
      <c r="B20" s="4"/>
      <c r="C20" s="4">
        <v>220</v>
      </c>
      <c r="D20" s="4" t="s">
        <v>3</v>
      </c>
      <c r="E20" s="6">
        <v>0.13</v>
      </c>
      <c r="F20" s="4" t="s">
        <v>5</v>
      </c>
      <c r="G20" s="4" t="s">
        <v>6</v>
      </c>
    </row>
    <row r="21" spans="1:7">
      <c r="A21" s="4"/>
      <c r="B21" s="4"/>
      <c r="C21" s="4"/>
      <c r="D21" s="4"/>
      <c r="E21" s="6"/>
      <c r="F21" s="4"/>
      <c r="G21" s="4"/>
    </row>
    <row r="22" spans="1:7">
      <c r="A22" s="4" t="s">
        <v>93</v>
      </c>
      <c r="B22" s="4"/>
      <c r="C22" s="4">
        <v>230</v>
      </c>
      <c r="D22" s="4" t="s">
        <v>3</v>
      </c>
      <c r="E22" s="6">
        <v>0.13</v>
      </c>
      <c r="F22" s="4" t="s">
        <v>5</v>
      </c>
      <c r="G22" s="4" t="s">
        <v>6</v>
      </c>
    </row>
    <row r="24" spans="1:7">
      <c r="A24" s="7" t="s">
        <v>92</v>
      </c>
      <c r="B24" s="7"/>
      <c r="C24" s="101">
        <v>210</v>
      </c>
      <c r="D24" s="7" t="s">
        <v>11</v>
      </c>
      <c r="E24" s="8">
        <v>7.0000000000000007E-2</v>
      </c>
      <c r="F24" s="7" t="s">
        <v>12</v>
      </c>
      <c r="G24" s="7" t="s">
        <v>6</v>
      </c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1" t="s">
        <v>13</v>
      </c>
      <c r="E26" s="4"/>
      <c r="F26" s="4"/>
      <c r="G26" s="4"/>
    </row>
    <row r="27" spans="1:7">
      <c r="A27" s="7"/>
      <c r="B27" s="7"/>
      <c r="C27" s="7"/>
      <c r="D27" s="7"/>
      <c r="E27" s="7"/>
      <c r="F27" s="7"/>
      <c r="G27" s="7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 t="s">
        <v>14</v>
      </c>
      <c r="B29" s="4"/>
      <c r="C29" s="4">
        <v>210</v>
      </c>
      <c r="D29" s="4" t="s">
        <v>3</v>
      </c>
      <c r="E29" s="6">
        <v>0.08</v>
      </c>
      <c r="F29" s="4" t="s">
        <v>5</v>
      </c>
      <c r="G29" s="4" t="s">
        <v>6</v>
      </c>
    </row>
    <row r="30" spans="1:7">
      <c r="A30" s="4"/>
      <c r="B30" s="4"/>
      <c r="C30" s="4"/>
      <c r="D30" s="4"/>
      <c r="E30" s="6"/>
      <c r="F30" s="4"/>
      <c r="G30" s="4"/>
    </row>
    <row r="31" spans="1:7">
      <c r="A31" s="4" t="s">
        <v>76</v>
      </c>
      <c r="B31" s="4"/>
      <c r="C31" s="4">
        <v>205</v>
      </c>
      <c r="D31" s="4" t="s">
        <v>3</v>
      </c>
      <c r="E31" s="6">
        <v>0.08</v>
      </c>
      <c r="F31" s="4" t="s">
        <v>5</v>
      </c>
      <c r="G31" s="4" t="s">
        <v>6</v>
      </c>
    </row>
    <row r="32" spans="1:7">
      <c r="A32" s="4"/>
      <c r="B32" s="4"/>
      <c r="C32" s="4"/>
      <c r="D32" s="4"/>
      <c r="E32" s="6"/>
      <c r="F32" s="4"/>
      <c r="G32" s="4"/>
    </row>
    <row r="33" spans="1:7">
      <c r="A33" s="7" t="s">
        <v>15</v>
      </c>
      <c r="B33" s="7"/>
      <c r="C33" s="7">
        <v>203</v>
      </c>
      <c r="D33" s="7" t="s">
        <v>3</v>
      </c>
      <c r="E33" s="8">
        <v>0.08</v>
      </c>
      <c r="F33" s="7" t="s">
        <v>5</v>
      </c>
      <c r="G33" s="7" t="s">
        <v>6</v>
      </c>
    </row>
    <row r="34" spans="1:7">
      <c r="A34" s="4"/>
      <c r="B34" s="4"/>
      <c r="C34" s="4"/>
      <c r="D34" s="4"/>
      <c r="E34" s="6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1" t="s">
        <v>16</v>
      </c>
      <c r="E36" s="4"/>
      <c r="F36" s="4"/>
      <c r="G36" s="4"/>
    </row>
    <row r="37" spans="1:7">
      <c r="A37" s="7"/>
      <c r="B37" s="7"/>
      <c r="C37" s="7"/>
      <c r="D37" s="7"/>
      <c r="E37" s="7"/>
      <c r="F37" s="7"/>
      <c r="G37" s="7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 t="s">
        <v>150</v>
      </c>
      <c r="D39" s="4" t="s">
        <v>3</v>
      </c>
      <c r="E39" s="6">
        <v>0.19</v>
      </c>
      <c r="F39" s="4" t="s">
        <v>5</v>
      </c>
      <c r="G39" s="4" t="s">
        <v>6</v>
      </c>
    </row>
    <row r="40" spans="1:7">
      <c r="A40" s="7"/>
      <c r="B40" s="7"/>
      <c r="C40" s="7"/>
      <c r="D40" s="7"/>
      <c r="E40" s="7"/>
      <c r="F40" s="7"/>
      <c r="G40" s="7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 t="s">
        <v>17</v>
      </c>
      <c r="E42" s="4"/>
      <c r="F42" s="4"/>
      <c r="G42" s="4"/>
    </row>
  </sheetData>
  <mergeCells count="3">
    <mergeCell ref="A2:G2"/>
    <mergeCell ref="A4:G4"/>
    <mergeCell ref="A5:G5"/>
  </mergeCells>
  <pageMargins left="0.45" right="0.2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2"/>
  <sheetViews>
    <sheetView workbookViewId="0">
      <selection activeCell="E34" sqref="E34"/>
    </sheetView>
  </sheetViews>
  <sheetFormatPr defaultRowHeight="12.75"/>
  <cols>
    <col min="1" max="1" width="15.7109375" customWidth="1"/>
    <col min="2" max="2" width="7.7109375" customWidth="1"/>
    <col min="3" max="3" width="15.7109375" customWidth="1"/>
    <col min="4" max="4" width="7.7109375" customWidth="1"/>
    <col min="5" max="5" width="15.7109375" customWidth="1"/>
    <col min="6" max="6" width="7.7109375" customWidth="1"/>
    <col min="7" max="7" width="15.7109375" customWidth="1"/>
    <col min="8" max="8" width="7.7109375" customWidth="1"/>
    <col min="10" max="10" width="10.28515625" bestFit="1" customWidth="1"/>
  </cols>
  <sheetData>
    <row r="1" spans="1:8">
      <c r="A1" s="142" t="s">
        <v>83</v>
      </c>
      <c r="B1" s="142"/>
      <c r="C1" s="142"/>
      <c r="D1" s="142"/>
      <c r="E1" s="142"/>
      <c r="F1" s="142"/>
      <c r="G1" s="142"/>
      <c r="H1" s="142"/>
    </row>
    <row r="2" spans="1:8">
      <c r="A2" s="142" t="s">
        <v>231</v>
      </c>
      <c r="B2" s="142"/>
      <c r="C2" s="142"/>
      <c r="D2" s="142"/>
      <c r="E2" s="142"/>
      <c r="F2" s="142"/>
      <c r="G2" s="142"/>
      <c r="H2" s="142"/>
    </row>
    <row r="3" spans="1:8">
      <c r="A3" s="142" t="s">
        <v>9</v>
      </c>
      <c r="B3" s="142"/>
      <c r="C3" s="142"/>
      <c r="D3" s="142"/>
      <c r="E3" s="142"/>
      <c r="F3" s="142"/>
      <c r="G3" s="142"/>
      <c r="H3" s="142"/>
    </row>
    <row r="4" spans="1:8">
      <c r="A4" s="52" t="s">
        <v>25</v>
      </c>
      <c r="B4" s="34"/>
      <c r="C4" s="52" t="s">
        <v>39</v>
      </c>
      <c r="D4" s="34"/>
      <c r="E4" s="52" t="s">
        <v>40</v>
      </c>
      <c r="F4" s="34"/>
      <c r="G4" s="70" t="s">
        <v>24</v>
      </c>
      <c r="H4" s="34"/>
    </row>
    <row r="5" spans="1:8" ht="14.1" customHeight="1">
      <c r="A5" s="12">
        <v>0</v>
      </c>
      <c r="C5" s="27">
        <f>+E5/7.5</f>
        <v>10</v>
      </c>
      <c r="E5" s="28">
        <f>+G5/199</f>
        <v>75</v>
      </c>
      <c r="G5" s="122">
        <v>14925</v>
      </c>
    </row>
    <row r="6" spans="1:8" ht="14.1" customHeight="1">
      <c r="A6" s="12">
        <v>1</v>
      </c>
      <c r="C6" s="27">
        <f t="shared" ref="C6:C36" si="0">+E6/7.5</f>
        <v>10.1</v>
      </c>
      <c r="E6" s="28">
        <f t="shared" ref="E6:E45" si="1">+G6/199</f>
        <v>75.75</v>
      </c>
      <c r="G6" s="122">
        <v>15074.25</v>
      </c>
    </row>
    <row r="7" spans="1:8" ht="14.1" customHeight="1">
      <c r="A7" s="12">
        <v>2</v>
      </c>
      <c r="C7" s="27">
        <f t="shared" si="0"/>
        <v>10.199999999999999</v>
      </c>
      <c r="E7" s="28">
        <f t="shared" si="1"/>
        <v>76.5</v>
      </c>
      <c r="G7" s="122">
        <v>15223.5</v>
      </c>
    </row>
    <row r="8" spans="1:8" ht="14.1" customHeight="1">
      <c r="A8" s="12">
        <v>3</v>
      </c>
      <c r="C8" s="27">
        <f t="shared" si="0"/>
        <v>10.3</v>
      </c>
      <c r="E8" s="28">
        <f t="shared" si="1"/>
        <v>77.25</v>
      </c>
      <c r="G8" s="122">
        <v>15372.75</v>
      </c>
    </row>
    <row r="9" spans="1:8" ht="14.1" customHeight="1">
      <c r="A9" s="12">
        <v>4</v>
      </c>
      <c r="C9" s="27">
        <f t="shared" si="0"/>
        <v>10.4</v>
      </c>
      <c r="E9" s="28">
        <f t="shared" si="1"/>
        <v>78</v>
      </c>
      <c r="G9" s="122">
        <v>15522</v>
      </c>
    </row>
    <row r="10" spans="1:8" ht="14.1" customHeight="1">
      <c r="A10" s="12">
        <v>5</v>
      </c>
      <c r="C10" s="27">
        <f t="shared" si="0"/>
        <v>10.5</v>
      </c>
      <c r="E10" s="28">
        <f t="shared" si="1"/>
        <v>78.75</v>
      </c>
      <c r="G10" s="122">
        <v>15671.25</v>
      </c>
    </row>
    <row r="11" spans="1:8" ht="14.1" customHeight="1">
      <c r="A11" s="12">
        <v>6</v>
      </c>
      <c r="C11" s="27">
        <f t="shared" si="0"/>
        <v>10.832402010050252</v>
      </c>
      <c r="E11" s="28">
        <f t="shared" si="1"/>
        <v>81.243015075376888</v>
      </c>
      <c r="G11" s="122">
        <v>16167.36</v>
      </c>
    </row>
    <row r="12" spans="1:8" ht="14.1" customHeight="1">
      <c r="A12" s="12">
        <v>7</v>
      </c>
      <c r="C12" s="27">
        <f t="shared" si="0"/>
        <v>11.036402010050251</v>
      </c>
      <c r="E12" s="28">
        <f t="shared" si="1"/>
        <v>82.77301507537689</v>
      </c>
      <c r="G12" s="122">
        <v>16471.830000000002</v>
      </c>
    </row>
    <row r="13" spans="1:8" ht="14.1" customHeight="1">
      <c r="A13" s="12">
        <v>8</v>
      </c>
      <c r="C13" s="27">
        <f t="shared" si="0"/>
        <v>11.322003350083753</v>
      </c>
      <c r="E13" s="28">
        <f t="shared" si="1"/>
        <v>84.915025125628148</v>
      </c>
      <c r="G13" s="122">
        <v>16898.09</v>
      </c>
    </row>
    <row r="14" spans="1:8" ht="14.1" customHeight="1">
      <c r="A14" s="12">
        <v>9</v>
      </c>
      <c r="C14" s="27">
        <f t="shared" si="0"/>
        <v>11.515798994974876</v>
      </c>
      <c r="E14" s="28">
        <f t="shared" si="1"/>
        <v>86.368492462311565</v>
      </c>
      <c r="G14" s="122">
        <v>17187.330000000002</v>
      </c>
    </row>
    <row r="15" spans="1:8" ht="14.1" customHeight="1">
      <c r="A15" s="12">
        <v>10</v>
      </c>
      <c r="C15" s="27">
        <f t="shared" si="0"/>
        <v>11.648402010050253</v>
      </c>
      <c r="E15" s="28">
        <f t="shared" si="1"/>
        <v>87.363015075376893</v>
      </c>
      <c r="G15" s="122">
        <v>17385.240000000002</v>
      </c>
    </row>
    <row r="16" spans="1:8" ht="14.1" customHeight="1">
      <c r="A16" s="12">
        <v>11</v>
      </c>
      <c r="C16" s="27">
        <f t="shared" si="0"/>
        <v>12.107396984924625</v>
      </c>
      <c r="E16" s="28">
        <f t="shared" si="1"/>
        <v>90.805477386934683</v>
      </c>
      <c r="G16" s="122">
        <v>18070.29</v>
      </c>
    </row>
    <row r="17" spans="1:8" ht="14.1" customHeight="1">
      <c r="A17" s="12">
        <v>12</v>
      </c>
      <c r="C17" s="27">
        <f t="shared" si="0"/>
        <v>12.30119932998325</v>
      </c>
      <c r="E17" s="28">
        <f t="shared" si="1"/>
        <v>92.258994974874369</v>
      </c>
      <c r="G17" s="122">
        <v>18359.54</v>
      </c>
    </row>
    <row r="18" spans="1:8" ht="14.1" customHeight="1">
      <c r="A18" s="12">
        <v>13</v>
      </c>
      <c r="C18" s="27">
        <f t="shared" si="0"/>
        <v>12.42359798994975</v>
      </c>
      <c r="E18" s="28">
        <f t="shared" si="1"/>
        <v>93.176984924623127</v>
      </c>
      <c r="G18" s="122">
        <v>18542.22</v>
      </c>
    </row>
    <row r="19" spans="1:8" ht="14.1" customHeight="1">
      <c r="A19" s="15">
        <v>14</v>
      </c>
      <c r="C19" s="27">
        <f t="shared" si="0"/>
        <v>12.699001675041874</v>
      </c>
      <c r="E19" s="28">
        <f t="shared" si="1"/>
        <v>95.242512562814056</v>
      </c>
      <c r="F19" s="19"/>
      <c r="G19" s="122">
        <v>18953.259999999998</v>
      </c>
    </row>
    <row r="20" spans="1:8" ht="14.1" customHeight="1">
      <c r="A20" s="12">
        <v>15</v>
      </c>
      <c r="B20" s="19"/>
      <c r="C20" s="27">
        <f t="shared" si="0"/>
        <v>13.107001675041877</v>
      </c>
      <c r="D20" s="19"/>
      <c r="E20" s="28">
        <f t="shared" si="1"/>
        <v>98.302512562814073</v>
      </c>
      <c r="F20" s="19"/>
      <c r="G20" s="122">
        <v>19562.2</v>
      </c>
      <c r="H20" s="19"/>
    </row>
    <row r="21" spans="1:8" ht="14.1" customHeight="1">
      <c r="A21" s="12">
        <v>16</v>
      </c>
      <c r="B21" s="19"/>
      <c r="C21" s="27">
        <f t="shared" si="0"/>
        <v>13.443597989949749</v>
      </c>
      <c r="D21" s="19"/>
      <c r="E21" s="28">
        <f t="shared" si="1"/>
        <v>100.82698492462312</v>
      </c>
      <c r="F21" s="19"/>
      <c r="G21" s="122">
        <v>20064.57</v>
      </c>
      <c r="H21" s="19"/>
    </row>
    <row r="22" spans="1:8" ht="14.1" customHeight="1">
      <c r="A22" s="12">
        <v>17</v>
      </c>
      <c r="B22" s="19"/>
      <c r="C22" s="27">
        <f t="shared" si="0"/>
        <v>14.565601340033501</v>
      </c>
      <c r="D22" s="19"/>
      <c r="E22" s="28">
        <f t="shared" si="1"/>
        <v>109.24201005025125</v>
      </c>
      <c r="F22" s="19"/>
      <c r="G22" s="122">
        <v>21739.16</v>
      </c>
      <c r="H22" s="19"/>
    </row>
    <row r="23" spans="1:8" ht="14.1" customHeight="1">
      <c r="A23" s="12">
        <v>18</v>
      </c>
      <c r="B23" s="19"/>
      <c r="C23" s="27">
        <f t="shared" si="0"/>
        <v>14.810398659966499</v>
      </c>
      <c r="D23" s="19"/>
      <c r="E23" s="28">
        <f t="shared" si="1"/>
        <v>111.07798994974874</v>
      </c>
      <c r="F23" s="19"/>
      <c r="G23" s="122">
        <v>22104.52</v>
      </c>
      <c r="H23" s="19"/>
    </row>
    <row r="24" spans="1:8" ht="14.1" customHeight="1">
      <c r="A24" s="12">
        <v>19</v>
      </c>
      <c r="C24" s="27">
        <f t="shared" si="0"/>
        <v>14.943001675041875</v>
      </c>
      <c r="E24" s="28">
        <f t="shared" si="1"/>
        <v>112.07251256281407</v>
      </c>
      <c r="G24" s="122">
        <v>22302.43</v>
      </c>
    </row>
    <row r="25" spans="1:8" ht="14.1" customHeight="1">
      <c r="A25" s="12">
        <v>20</v>
      </c>
      <c r="C25" s="27">
        <f t="shared" si="0"/>
        <v>15.065400335008375</v>
      </c>
      <c r="E25" s="28">
        <f t="shared" si="1"/>
        <v>112.99050251256281</v>
      </c>
      <c r="G25" s="122">
        <v>22485.11</v>
      </c>
    </row>
    <row r="26" spans="1:8" ht="14.1" customHeight="1">
      <c r="A26" s="12">
        <v>21</v>
      </c>
      <c r="C26" s="27">
        <f t="shared" si="0"/>
        <v>15.208201005025128</v>
      </c>
      <c r="E26" s="28">
        <f t="shared" si="1"/>
        <v>114.06150753768846</v>
      </c>
      <c r="G26" s="122">
        <v>22698.240000000002</v>
      </c>
    </row>
    <row r="27" spans="1:8" ht="14.1" customHeight="1">
      <c r="A27" s="12">
        <v>22</v>
      </c>
      <c r="C27" s="27">
        <f t="shared" si="0"/>
        <v>15.514197654941372</v>
      </c>
      <c r="E27" s="28">
        <f t="shared" si="1"/>
        <v>116.35648241206029</v>
      </c>
      <c r="G27" s="122">
        <v>23154.94</v>
      </c>
    </row>
    <row r="28" spans="1:8" ht="14.1" customHeight="1">
      <c r="A28" s="12">
        <v>23</v>
      </c>
      <c r="C28" s="27">
        <f t="shared" si="0"/>
        <v>15.636603015075377</v>
      </c>
      <c r="E28" s="28">
        <f t="shared" si="1"/>
        <v>117.27452261306533</v>
      </c>
      <c r="G28" s="122">
        <v>23337.63</v>
      </c>
    </row>
    <row r="29" spans="1:8" ht="14.1" customHeight="1">
      <c r="A29" s="12">
        <v>24</v>
      </c>
      <c r="C29" s="27">
        <f t="shared" si="0"/>
        <v>15.789601340033501</v>
      </c>
      <c r="E29" s="28">
        <f t="shared" si="1"/>
        <v>118.42201005025126</v>
      </c>
      <c r="G29" s="122">
        <v>23565.98</v>
      </c>
    </row>
    <row r="30" spans="1:8" ht="14.1" customHeight="1">
      <c r="A30" s="12">
        <v>25</v>
      </c>
      <c r="C30" s="27">
        <f t="shared" si="0"/>
        <v>15.922197654941375</v>
      </c>
      <c r="E30" s="28">
        <f t="shared" si="1"/>
        <v>119.4164824120603</v>
      </c>
      <c r="G30" s="122">
        <v>23763.88</v>
      </c>
    </row>
    <row r="31" spans="1:8" ht="14.1" customHeight="1">
      <c r="A31" s="12">
        <v>26</v>
      </c>
      <c r="C31" s="27">
        <f t="shared" si="0"/>
        <v>16.05480067001675</v>
      </c>
      <c r="E31" s="28">
        <f t="shared" si="1"/>
        <v>120.41100502512563</v>
      </c>
      <c r="G31" s="122">
        <v>23961.79</v>
      </c>
    </row>
    <row r="32" spans="1:8" ht="14.1" customHeight="1">
      <c r="A32" s="12">
        <v>27</v>
      </c>
      <c r="C32" s="27">
        <f t="shared" si="0"/>
        <v>16.218003350083752</v>
      </c>
      <c r="E32" s="28">
        <f t="shared" si="1"/>
        <v>121.63502512562813</v>
      </c>
      <c r="G32" s="122">
        <v>24205.37</v>
      </c>
    </row>
    <row r="33" spans="1:7" ht="14.1" customHeight="1">
      <c r="A33" s="12">
        <v>28</v>
      </c>
      <c r="C33" s="27">
        <f t="shared" si="0"/>
        <v>16.503597989949746</v>
      </c>
      <c r="E33" s="28">
        <f t="shared" si="1"/>
        <v>123.77698492462311</v>
      </c>
      <c r="G33" s="122">
        <v>24631.62</v>
      </c>
    </row>
    <row r="34" spans="1:7" ht="14.1" customHeight="1">
      <c r="A34" s="40">
        <v>29</v>
      </c>
      <c r="C34" s="27">
        <f t="shared" si="0"/>
        <v>16.636201005025125</v>
      </c>
      <c r="E34" s="28">
        <f t="shared" si="1"/>
        <v>124.77150753768844</v>
      </c>
      <c r="G34" s="122">
        <v>24829.53</v>
      </c>
    </row>
    <row r="35" spans="1:7" ht="14.1" customHeight="1">
      <c r="A35" s="40">
        <v>30</v>
      </c>
      <c r="C35" s="27">
        <f t="shared" si="0"/>
        <v>16.758599664991625</v>
      </c>
      <c r="E35" s="28">
        <f t="shared" si="1"/>
        <v>125.68949748743718</v>
      </c>
      <c r="G35" s="122">
        <v>25012.21</v>
      </c>
    </row>
    <row r="36" spans="1:7" ht="14.1" customHeight="1">
      <c r="A36" s="40">
        <v>31</v>
      </c>
      <c r="C36" s="27">
        <f t="shared" si="0"/>
        <v>16.911597989949751</v>
      </c>
      <c r="E36" s="28">
        <f t="shared" si="1"/>
        <v>126.83698492462312</v>
      </c>
      <c r="G36" s="122">
        <v>25240.560000000001</v>
      </c>
    </row>
    <row r="37" spans="1:7" ht="14.1" customHeight="1">
      <c r="A37" s="40">
        <v>32</v>
      </c>
      <c r="B37" s="19"/>
      <c r="C37" s="96">
        <f>+E37/7.5</f>
        <v>17.054398659966498</v>
      </c>
      <c r="D37" s="19"/>
      <c r="E37" s="28">
        <f t="shared" si="1"/>
        <v>127.90798994974874</v>
      </c>
      <c r="F37" s="19"/>
      <c r="G37" s="122">
        <v>25453.69</v>
      </c>
    </row>
    <row r="38" spans="1:7" ht="14.1" customHeight="1">
      <c r="A38" s="40">
        <v>33</v>
      </c>
      <c r="B38" s="19"/>
      <c r="C38" s="96">
        <f t="shared" ref="C38:C45" si="2">+E38/7.5</f>
        <v>17.187001675041873</v>
      </c>
      <c r="D38" s="19"/>
      <c r="E38" s="28">
        <f t="shared" si="1"/>
        <v>128.90251256281405</v>
      </c>
      <c r="F38" s="19"/>
      <c r="G38" s="122">
        <v>25651.599999999999</v>
      </c>
    </row>
    <row r="39" spans="1:7" ht="14.1" customHeight="1">
      <c r="A39" s="40">
        <v>34</v>
      </c>
      <c r="B39" s="19"/>
      <c r="C39" s="96">
        <f t="shared" si="2"/>
        <v>17.34</v>
      </c>
      <c r="D39" s="19"/>
      <c r="E39" s="28">
        <f t="shared" si="1"/>
        <v>130.05000000000001</v>
      </c>
      <c r="F39" s="19"/>
      <c r="G39" s="122">
        <v>25879.95</v>
      </c>
    </row>
    <row r="40" spans="1:7" ht="14.1" customHeight="1">
      <c r="A40" s="40">
        <v>35</v>
      </c>
      <c r="B40" s="19"/>
      <c r="C40" s="96">
        <f t="shared" si="2"/>
        <v>17.492998324958123</v>
      </c>
      <c r="D40" s="19"/>
      <c r="E40" s="28">
        <f t="shared" si="1"/>
        <v>131.19748743718591</v>
      </c>
      <c r="F40" s="19"/>
      <c r="G40" s="122">
        <v>26108.3</v>
      </c>
    </row>
    <row r="41" spans="1:7" ht="14.1" customHeight="1">
      <c r="A41" s="40">
        <v>36</v>
      </c>
      <c r="B41" s="19"/>
      <c r="C41" s="96">
        <f t="shared" si="2"/>
        <v>17.635798994974877</v>
      </c>
      <c r="D41" s="19"/>
      <c r="E41" s="28">
        <f t="shared" si="1"/>
        <v>132.26849246231157</v>
      </c>
      <c r="F41" s="19"/>
      <c r="G41" s="122">
        <v>26321.43</v>
      </c>
    </row>
    <row r="42" spans="1:7" ht="14.1" customHeight="1">
      <c r="A42" s="40">
        <v>37</v>
      </c>
      <c r="B42" s="19"/>
      <c r="C42" s="96">
        <f t="shared" si="2"/>
        <v>17.778599664991628</v>
      </c>
      <c r="D42" s="19"/>
      <c r="E42" s="28">
        <f t="shared" si="1"/>
        <v>133.3394974874372</v>
      </c>
      <c r="F42" s="19"/>
      <c r="G42" s="122">
        <v>26534.560000000001</v>
      </c>
    </row>
    <row r="43" spans="1:7" ht="14.1" customHeight="1">
      <c r="A43" s="40">
        <v>38</v>
      </c>
      <c r="B43" s="19"/>
      <c r="C43" s="96">
        <f t="shared" si="2"/>
        <v>17.911202680067003</v>
      </c>
      <c r="D43" s="19"/>
      <c r="E43" s="28">
        <f t="shared" si="1"/>
        <v>134.33402010050253</v>
      </c>
      <c r="F43" s="19"/>
      <c r="G43" s="122">
        <v>26732.47</v>
      </c>
    </row>
    <row r="44" spans="1:7" ht="14.1" customHeight="1">
      <c r="A44" s="40">
        <v>39</v>
      </c>
      <c r="B44" s="19"/>
      <c r="C44" s="96">
        <f t="shared" si="2"/>
        <v>18.05400335008375</v>
      </c>
      <c r="D44" s="19"/>
      <c r="E44" s="28">
        <f t="shared" si="1"/>
        <v>135.40502512562813</v>
      </c>
      <c r="F44" s="19"/>
      <c r="G44" s="122">
        <v>26945.599999999999</v>
      </c>
    </row>
    <row r="45" spans="1:7" ht="14.1" customHeight="1">
      <c r="A45" s="40">
        <v>40</v>
      </c>
      <c r="B45" s="19"/>
      <c r="C45" s="96">
        <f t="shared" si="2"/>
        <v>18.196797319933001</v>
      </c>
      <c r="D45" s="19"/>
      <c r="E45" s="28">
        <f t="shared" si="1"/>
        <v>136.4759798994975</v>
      </c>
      <c r="F45" s="19"/>
      <c r="G45" s="122">
        <v>27158.720000000001</v>
      </c>
    </row>
    <row r="46" spans="1:7" ht="14.1" customHeight="1">
      <c r="A46" s="40">
        <v>41</v>
      </c>
      <c r="B46" s="19"/>
      <c r="C46" s="96">
        <f t="shared" ref="C46:C53" si="3">+E46/7.5</f>
        <v>18.349802345058627</v>
      </c>
      <c r="D46" s="19"/>
      <c r="E46" s="28">
        <f t="shared" ref="E46:E53" si="4">+G46/199</f>
        <v>137.62351758793972</v>
      </c>
      <c r="F46" s="19"/>
      <c r="G46" s="122">
        <v>27387.08</v>
      </c>
    </row>
    <row r="47" spans="1:7" ht="14.1" customHeight="1">
      <c r="A47" s="40">
        <v>42</v>
      </c>
      <c r="B47" s="19"/>
      <c r="C47" s="96">
        <f t="shared" si="3"/>
        <v>18.492603015075375</v>
      </c>
      <c r="D47" s="19"/>
      <c r="E47" s="28">
        <f t="shared" si="4"/>
        <v>138.69452261306532</v>
      </c>
      <c r="F47" s="19"/>
      <c r="G47" s="122">
        <v>27600.21</v>
      </c>
    </row>
    <row r="48" spans="1:7" ht="14.1" customHeight="1">
      <c r="A48" s="40">
        <v>43</v>
      </c>
      <c r="B48" s="19"/>
      <c r="C48" s="96">
        <f t="shared" si="3"/>
        <v>18.635396984924625</v>
      </c>
      <c r="D48" s="19"/>
      <c r="E48" s="28">
        <f t="shared" si="4"/>
        <v>139.76547738693469</v>
      </c>
      <c r="F48" s="19"/>
      <c r="G48" s="122">
        <v>27813.33</v>
      </c>
    </row>
    <row r="49" spans="1:8" ht="14.1" customHeight="1">
      <c r="A49" s="40">
        <v>44</v>
      </c>
      <c r="B49" s="19"/>
      <c r="C49" s="96">
        <f t="shared" si="3"/>
        <v>18.778197654941373</v>
      </c>
      <c r="D49" s="19"/>
      <c r="E49" s="28">
        <f t="shared" si="4"/>
        <v>140.83648241206029</v>
      </c>
      <c r="F49" s="19"/>
      <c r="G49" s="122">
        <v>28026.46</v>
      </c>
    </row>
    <row r="50" spans="1:8" ht="14.1" customHeight="1">
      <c r="A50" s="40">
        <v>45</v>
      </c>
      <c r="B50" s="19"/>
      <c r="C50" s="96">
        <f t="shared" si="3"/>
        <v>18.910800670016748</v>
      </c>
      <c r="D50" s="19"/>
      <c r="E50" s="117">
        <f t="shared" si="4"/>
        <v>141.83100502512562</v>
      </c>
      <c r="F50" s="19" t="s">
        <v>9</v>
      </c>
      <c r="G50" s="122">
        <v>28224.37</v>
      </c>
      <c r="H50" s="19"/>
    </row>
    <row r="51" spans="1:8" ht="14.1" customHeight="1">
      <c r="A51" s="40">
        <v>46</v>
      </c>
      <c r="B51" s="19"/>
      <c r="C51" s="96">
        <f t="shared" si="3"/>
        <v>19.043396984924623</v>
      </c>
      <c r="D51" s="19"/>
      <c r="E51" s="117">
        <f t="shared" si="4"/>
        <v>142.82547738693466</v>
      </c>
      <c r="F51" s="19"/>
      <c r="G51" s="122">
        <v>28422.27</v>
      </c>
      <c r="H51" s="19"/>
    </row>
    <row r="52" spans="1:8" ht="14.1" customHeight="1">
      <c r="A52" s="58">
        <v>47</v>
      </c>
      <c r="B52" s="19"/>
      <c r="C52" s="96">
        <f>+E52/7.5</f>
        <v>19.180100502512563</v>
      </c>
      <c r="D52" s="19"/>
      <c r="E52" s="117">
        <f>+G52/199</f>
        <v>143.85075376884421</v>
      </c>
      <c r="F52" s="19"/>
      <c r="G52" s="122">
        <v>28626.3</v>
      </c>
      <c r="H52" s="19"/>
    </row>
    <row r="53" spans="1:8" ht="14.1" customHeight="1">
      <c r="A53" s="118">
        <v>48</v>
      </c>
      <c r="B53" s="34"/>
      <c r="C53" s="99">
        <f t="shared" si="3"/>
        <v>19.314097152428811</v>
      </c>
      <c r="D53" s="34"/>
      <c r="E53" s="104">
        <f t="shared" si="4"/>
        <v>144.85572864321608</v>
      </c>
      <c r="F53" s="34"/>
      <c r="G53" s="123">
        <v>28826.29</v>
      </c>
      <c r="H53" s="19"/>
    </row>
    <row r="54" spans="1:8">
      <c r="A54" t="s">
        <v>41</v>
      </c>
      <c r="E54" t="s">
        <v>42</v>
      </c>
    </row>
    <row r="55" spans="1:8">
      <c r="A55" s="54" t="s">
        <v>43</v>
      </c>
      <c r="E55" t="s">
        <v>44</v>
      </c>
      <c r="G55" t="s">
        <v>47</v>
      </c>
    </row>
    <row r="56" spans="1:8">
      <c r="E56" t="s">
        <v>45</v>
      </c>
      <c r="G56" t="s">
        <v>48</v>
      </c>
    </row>
    <row r="57" spans="1:8">
      <c r="E57" t="s">
        <v>46</v>
      </c>
      <c r="G57" t="s">
        <v>49</v>
      </c>
    </row>
    <row r="59" spans="1:8">
      <c r="A59" t="s">
        <v>9</v>
      </c>
    </row>
    <row r="60" spans="1:8">
      <c r="A60" t="s">
        <v>9</v>
      </c>
    </row>
    <row r="61" spans="1:8">
      <c r="A61" t="s">
        <v>9</v>
      </c>
    </row>
    <row r="62" spans="1:8">
      <c r="A62" t="s">
        <v>9</v>
      </c>
    </row>
  </sheetData>
  <mergeCells count="3">
    <mergeCell ref="A1:H1"/>
    <mergeCell ref="A2:H2"/>
    <mergeCell ref="A3:H3"/>
  </mergeCells>
  <phoneticPr fontId="0" type="noConversion"/>
  <pageMargins left="0.75" right="0.75" top="0.5" bottom="0" header="0.15" footer="0.15"/>
  <pageSetup scale="95" fitToHeight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L56"/>
  <sheetViews>
    <sheetView workbookViewId="0"/>
  </sheetViews>
  <sheetFormatPr defaultRowHeight="12.75"/>
  <cols>
    <col min="9" max="9" width="12.85546875" bestFit="1" customWidth="1"/>
    <col min="12" max="12" width="10.28515625" style="97" bestFit="1" customWidth="1"/>
  </cols>
  <sheetData>
    <row r="2" spans="1:12">
      <c r="A2" s="142" t="s">
        <v>83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>
      <c r="A3" s="142" t="s">
        <v>147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2">
      <c r="A4" s="143" t="s">
        <v>223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2">
      <c r="A5" s="142" t="s">
        <v>9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2" ht="15.75">
      <c r="A7" s="55" t="s">
        <v>50</v>
      </c>
      <c r="B7" s="56"/>
      <c r="C7" s="55" t="s">
        <v>23</v>
      </c>
      <c r="D7" s="56"/>
      <c r="E7" s="57"/>
      <c r="F7" s="53" t="s">
        <v>40</v>
      </c>
      <c r="G7" s="56"/>
      <c r="H7" s="56"/>
      <c r="I7" s="53" t="s">
        <v>51</v>
      </c>
      <c r="J7" s="56"/>
    </row>
    <row r="8" spans="1:12" ht="14.1" customHeight="1">
      <c r="A8" s="9"/>
      <c r="B8" s="9"/>
      <c r="C8" s="9"/>
      <c r="D8" s="9"/>
      <c r="E8" s="9"/>
      <c r="F8" s="38"/>
      <c r="G8" s="9"/>
      <c r="H8" s="9"/>
      <c r="I8" s="9"/>
      <c r="J8" s="9"/>
    </row>
    <row r="9" spans="1:12" ht="14.1" customHeight="1">
      <c r="A9" s="12">
        <v>0</v>
      </c>
      <c r="B9" s="9"/>
      <c r="C9" s="27">
        <f>+F9/7.5</f>
        <v>12.58</v>
      </c>
      <c r="D9" s="9"/>
      <c r="E9" s="38"/>
      <c r="F9" s="38">
        <f>+I9/240</f>
        <v>94.35</v>
      </c>
      <c r="G9" s="9"/>
      <c r="H9" s="9"/>
      <c r="I9" s="122">
        <v>22644</v>
      </c>
      <c r="J9" s="9"/>
      <c r="L9"/>
    </row>
    <row r="10" spans="1:12" ht="14.1" customHeight="1">
      <c r="A10" s="12">
        <v>1</v>
      </c>
      <c r="B10" s="9"/>
      <c r="C10" s="27">
        <f t="shared" ref="C10:C34" si="0">+F10/7.5</f>
        <v>12.698</v>
      </c>
      <c r="D10" s="9"/>
      <c r="E10" s="38"/>
      <c r="F10" s="38">
        <f t="shared" ref="F10:F49" si="1">+I10/240</f>
        <v>95.234999999999999</v>
      </c>
      <c r="G10" s="9"/>
      <c r="H10" s="9"/>
      <c r="I10" s="122">
        <v>22856.400000000001</v>
      </c>
      <c r="J10" s="9"/>
      <c r="L10"/>
    </row>
    <row r="11" spans="1:12" ht="14.1" customHeight="1">
      <c r="A11" s="12">
        <v>2</v>
      </c>
      <c r="B11" s="9"/>
      <c r="C11" s="27">
        <f t="shared" si="0"/>
        <v>13.213100000000001</v>
      </c>
      <c r="D11" s="9"/>
      <c r="E11" s="38"/>
      <c r="F11" s="38">
        <f t="shared" si="1"/>
        <v>99.098250000000007</v>
      </c>
      <c r="G11" s="9"/>
      <c r="H11" s="9"/>
      <c r="I11" s="122">
        <v>23783.58</v>
      </c>
      <c r="J11" s="9"/>
      <c r="L11"/>
    </row>
    <row r="12" spans="1:12" ht="14.1" customHeight="1">
      <c r="A12" s="12">
        <v>3</v>
      </c>
      <c r="B12" s="9"/>
      <c r="C12" s="27">
        <f t="shared" si="0"/>
        <v>14.189699999999998</v>
      </c>
      <c r="D12" s="9"/>
      <c r="E12" s="38"/>
      <c r="F12" s="38">
        <f t="shared" si="1"/>
        <v>106.42274999999999</v>
      </c>
      <c r="G12" s="9"/>
      <c r="H12" s="9"/>
      <c r="I12" s="122">
        <v>25541.46</v>
      </c>
      <c r="J12" s="9"/>
      <c r="L12"/>
    </row>
    <row r="13" spans="1:12" ht="14.1" customHeight="1">
      <c r="A13" s="12">
        <v>4</v>
      </c>
      <c r="B13" s="9"/>
      <c r="C13" s="27">
        <f t="shared" si="0"/>
        <v>15.735000000000001</v>
      </c>
      <c r="D13" s="9"/>
      <c r="E13" s="38"/>
      <c r="F13" s="38">
        <f t="shared" si="1"/>
        <v>118.0125</v>
      </c>
      <c r="G13" s="9"/>
      <c r="H13" s="9"/>
      <c r="I13" s="122">
        <v>28323</v>
      </c>
      <c r="J13" s="9"/>
      <c r="L13"/>
    </row>
    <row r="14" spans="1:12" ht="14.1" customHeight="1">
      <c r="A14" s="12">
        <v>5</v>
      </c>
      <c r="B14" s="9"/>
      <c r="C14" s="27">
        <f t="shared" si="0"/>
        <v>16.7759</v>
      </c>
      <c r="D14" s="9"/>
      <c r="E14" s="38"/>
      <c r="F14" s="38">
        <f t="shared" si="1"/>
        <v>125.81925</v>
      </c>
      <c r="G14" s="9"/>
      <c r="H14" s="9"/>
      <c r="I14" s="122">
        <v>30196.62</v>
      </c>
      <c r="J14" s="9"/>
      <c r="L14"/>
    </row>
    <row r="15" spans="1:12" ht="14.1" customHeight="1">
      <c r="A15" s="12">
        <v>6</v>
      </c>
      <c r="B15" s="9"/>
      <c r="C15" s="27">
        <f t="shared" si="0"/>
        <v>18.085100000000001</v>
      </c>
      <c r="D15" s="9"/>
      <c r="E15" s="38"/>
      <c r="F15" s="38">
        <f t="shared" si="1"/>
        <v>135.63825</v>
      </c>
      <c r="G15" s="9"/>
      <c r="H15" s="9"/>
      <c r="I15" s="122">
        <v>32553.18</v>
      </c>
      <c r="J15" s="9"/>
      <c r="L15"/>
    </row>
    <row r="16" spans="1:12" ht="14.1" customHeight="1">
      <c r="A16" s="12">
        <v>7</v>
      </c>
      <c r="B16" s="9"/>
      <c r="C16" s="27">
        <f t="shared" si="0"/>
        <v>18.396399999999996</v>
      </c>
      <c r="D16" s="9"/>
      <c r="E16" s="38"/>
      <c r="F16" s="38">
        <f t="shared" si="1"/>
        <v>137.97299999999998</v>
      </c>
      <c r="G16" s="9"/>
      <c r="H16" s="9"/>
      <c r="I16" s="122">
        <v>33113.519999999997</v>
      </c>
      <c r="J16" s="9"/>
      <c r="L16"/>
    </row>
    <row r="17" spans="1:12" ht="14.1" customHeight="1">
      <c r="A17" s="12">
        <v>8</v>
      </c>
      <c r="B17" s="9"/>
      <c r="C17" s="27">
        <f t="shared" si="0"/>
        <v>18.718200000000003</v>
      </c>
      <c r="D17" s="9"/>
      <c r="E17" s="38"/>
      <c r="F17" s="38">
        <f t="shared" si="1"/>
        <v>140.38650000000001</v>
      </c>
      <c r="G17" s="9"/>
      <c r="H17" s="9"/>
      <c r="I17" s="122">
        <v>33692.76</v>
      </c>
      <c r="J17" s="9"/>
      <c r="L17"/>
    </row>
    <row r="18" spans="1:12" ht="14.1" customHeight="1">
      <c r="A18" s="12">
        <v>9</v>
      </c>
      <c r="B18" s="9"/>
      <c r="C18" s="27">
        <f t="shared" si="0"/>
        <v>19.2333</v>
      </c>
      <c r="D18" s="9"/>
      <c r="E18" s="38"/>
      <c r="F18" s="38">
        <f t="shared" si="1"/>
        <v>144.24975000000001</v>
      </c>
      <c r="G18" s="9"/>
      <c r="H18" s="9"/>
      <c r="I18" s="122">
        <v>34619.94</v>
      </c>
      <c r="J18" s="9"/>
      <c r="L18"/>
    </row>
    <row r="19" spans="1:12" ht="14.1" customHeight="1">
      <c r="A19" s="12">
        <v>10</v>
      </c>
      <c r="B19" s="9"/>
      <c r="C19" s="27">
        <f t="shared" si="0"/>
        <v>19.362199999999998</v>
      </c>
      <c r="D19" s="9"/>
      <c r="E19" s="38"/>
      <c r="F19" s="38">
        <f t="shared" si="1"/>
        <v>145.2165</v>
      </c>
      <c r="G19" s="9"/>
      <c r="H19" s="9"/>
      <c r="I19" s="122">
        <v>34851.96</v>
      </c>
      <c r="J19" s="9"/>
      <c r="L19"/>
    </row>
    <row r="20" spans="1:12" ht="14.1" customHeight="1">
      <c r="A20" s="12">
        <v>11</v>
      </c>
      <c r="B20" s="9"/>
      <c r="C20" s="27">
        <f t="shared" si="0"/>
        <v>19.694799999999997</v>
      </c>
      <c r="D20" s="9"/>
      <c r="E20" s="38"/>
      <c r="F20" s="38">
        <f t="shared" si="1"/>
        <v>147.71099999999998</v>
      </c>
      <c r="G20" s="9"/>
      <c r="H20" s="9"/>
      <c r="I20" s="122">
        <v>35450.639999999999</v>
      </c>
      <c r="J20" s="9"/>
      <c r="L20"/>
    </row>
    <row r="21" spans="1:12" ht="14.1" customHeight="1">
      <c r="A21" s="12">
        <v>12</v>
      </c>
      <c r="B21" s="9"/>
      <c r="C21" s="27">
        <f t="shared" si="0"/>
        <v>20.0168</v>
      </c>
      <c r="D21" s="9"/>
      <c r="E21" s="38"/>
      <c r="F21" s="38">
        <f t="shared" si="1"/>
        <v>150.126</v>
      </c>
      <c r="G21" s="9"/>
      <c r="H21" s="9"/>
      <c r="I21" s="122">
        <v>36030.239999999998</v>
      </c>
      <c r="J21" s="9"/>
      <c r="L21"/>
    </row>
    <row r="22" spans="1:12" ht="14.1" customHeight="1">
      <c r="A22" s="12">
        <v>13</v>
      </c>
      <c r="B22" s="9"/>
      <c r="C22" s="27">
        <f t="shared" si="0"/>
        <v>20.3386</v>
      </c>
      <c r="D22" s="9"/>
      <c r="E22" s="38"/>
      <c r="F22" s="38">
        <f t="shared" si="1"/>
        <v>152.5395</v>
      </c>
      <c r="G22" s="9"/>
      <c r="H22" s="9"/>
      <c r="I22" s="122">
        <v>36609.480000000003</v>
      </c>
      <c r="J22" s="9"/>
      <c r="L22"/>
    </row>
    <row r="23" spans="1:12" ht="14.1" customHeight="1">
      <c r="A23" s="12">
        <v>14</v>
      </c>
      <c r="B23" s="9"/>
      <c r="C23" s="27">
        <f t="shared" si="0"/>
        <v>20.660599999999999</v>
      </c>
      <c r="D23" s="9"/>
      <c r="E23" s="38"/>
      <c r="F23" s="38">
        <f t="shared" si="1"/>
        <v>154.9545</v>
      </c>
      <c r="G23" s="9"/>
      <c r="H23" s="9"/>
      <c r="I23" s="122">
        <v>37189.08</v>
      </c>
      <c r="J23" s="9"/>
      <c r="L23"/>
    </row>
    <row r="24" spans="1:12" ht="14.1" customHeight="1">
      <c r="A24" s="12">
        <v>15</v>
      </c>
      <c r="B24" s="9"/>
      <c r="C24" s="27">
        <f t="shared" si="0"/>
        <v>20.982599999999998</v>
      </c>
      <c r="D24" s="9"/>
      <c r="E24" s="38"/>
      <c r="F24" s="38">
        <f t="shared" si="1"/>
        <v>157.36949999999999</v>
      </c>
      <c r="G24" s="9"/>
      <c r="H24" s="9"/>
      <c r="I24" s="122">
        <v>37768.68</v>
      </c>
      <c r="J24" s="9"/>
      <c r="L24"/>
    </row>
    <row r="25" spans="1:12" ht="14.1" customHeight="1">
      <c r="A25" s="12">
        <v>16</v>
      </c>
      <c r="B25" s="9"/>
      <c r="C25" s="27">
        <f t="shared" si="0"/>
        <v>21.315200000000001</v>
      </c>
      <c r="D25" s="9"/>
      <c r="E25" s="38"/>
      <c r="F25" s="38">
        <f t="shared" si="1"/>
        <v>159.864</v>
      </c>
      <c r="G25" s="9"/>
      <c r="H25" s="9"/>
      <c r="I25" s="122">
        <v>38367.360000000001</v>
      </c>
      <c r="J25" s="9"/>
      <c r="L25"/>
    </row>
    <row r="26" spans="1:12" ht="14.1" customHeight="1">
      <c r="A26" s="12">
        <v>17</v>
      </c>
      <c r="B26" s="9"/>
      <c r="C26" s="27">
        <f t="shared" si="0"/>
        <v>21.6372</v>
      </c>
      <c r="D26" s="9"/>
      <c r="E26" s="38"/>
      <c r="F26" s="38">
        <f t="shared" si="1"/>
        <v>162.279</v>
      </c>
      <c r="G26" s="9"/>
      <c r="H26" s="9"/>
      <c r="I26" s="122">
        <v>38946.959999999999</v>
      </c>
      <c r="J26" s="9"/>
      <c r="L26"/>
    </row>
    <row r="27" spans="1:12" ht="14.1" customHeight="1">
      <c r="A27" s="12">
        <v>18</v>
      </c>
      <c r="B27" s="9"/>
      <c r="C27" s="27">
        <f t="shared" si="0"/>
        <v>21.959099999999996</v>
      </c>
      <c r="D27" s="9"/>
      <c r="E27" s="38"/>
      <c r="F27" s="38">
        <f t="shared" si="1"/>
        <v>164.69324999999998</v>
      </c>
      <c r="G27" s="9"/>
      <c r="H27" s="9"/>
      <c r="I27" s="122">
        <v>39526.379999999997</v>
      </c>
      <c r="J27" s="9"/>
      <c r="L27"/>
    </row>
    <row r="28" spans="1:12" ht="14.1" customHeight="1">
      <c r="A28" s="40">
        <v>19</v>
      </c>
      <c r="B28" s="39"/>
      <c r="C28" s="27">
        <f t="shared" si="0"/>
        <v>22.291800000000002</v>
      </c>
      <c r="D28" s="39"/>
      <c r="E28" s="39"/>
      <c r="F28" s="38">
        <f t="shared" si="1"/>
        <v>167.1885</v>
      </c>
      <c r="G28" s="39"/>
      <c r="H28" s="39"/>
      <c r="I28" s="122">
        <v>40125.24</v>
      </c>
      <c r="J28" s="39"/>
      <c r="L28"/>
    </row>
    <row r="29" spans="1:12" ht="14.1" customHeight="1">
      <c r="A29" s="40">
        <v>20</v>
      </c>
      <c r="B29" s="39"/>
      <c r="C29" s="27">
        <f t="shared" si="0"/>
        <v>22.603000000000002</v>
      </c>
      <c r="D29" s="39"/>
      <c r="E29" s="39"/>
      <c r="F29" s="38">
        <f t="shared" si="1"/>
        <v>169.52250000000001</v>
      </c>
      <c r="G29" s="39"/>
      <c r="H29" s="39"/>
      <c r="I29" s="122">
        <v>40685.4</v>
      </c>
      <c r="J29" s="39"/>
      <c r="L29"/>
    </row>
    <row r="30" spans="1:12" ht="14.1" customHeight="1">
      <c r="A30" s="40">
        <v>21</v>
      </c>
      <c r="B30" s="39"/>
      <c r="C30" s="27">
        <f t="shared" si="0"/>
        <v>22.924899999999997</v>
      </c>
      <c r="D30" s="39"/>
      <c r="E30" s="39"/>
      <c r="F30" s="38">
        <f t="shared" si="1"/>
        <v>171.93674999999999</v>
      </c>
      <c r="G30" s="39"/>
      <c r="H30" s="39"/>
      <c r="I30" s="122">
        <v>41264.82</v>
      </c>
      <c r="J30" s="39"/>
      <c r="L30"/>
    </row>
    <row r="31" spans="1:12" ht="14.1" customHeight="1">
      <c r="A31" s="40">
        <v>22</v>
      </c>
      <c r="B31" s="39"/>
      <c r="C31" s="27">
        <f t="shared" si="0"/>
        <v>23.246899999999997</v>
      </c>
      <c r="D31" s="39"/>
      <c r="E31" s="39"/>
      <c r="F31" s="38">
        <f t="shared" si="1"/>
        <v>174.35174999999998</v>
      </c>
      <c r="G31" s="39"/>
      <c r="H31" s="39"/>
      <c r="I31" s="122">
        <v>41844.42</v>
      </c>
      <c r="J31" s="39"/>
      <c r="L31"/>
    </row>
    <row r="32" spans="1:12" ht="14.1" customHeight="1">
      <c r="A32" s="40">
        <v>23</v>
      </c>
      <c r="B32" s="39"/>
      <c r="C32" s="27">
        <f t="shared" si="0"/>
        <v>23.579600000000003</v>
      </c>
      <c r="D32" s="39"/>
      <c r="E32" s="39"/>
      <c r="F32" s="38">
        <f t="shared" si="1"/>
        <v>176.84700000000001</v>
      </c>
      <c r="G32" s="39"/>
      <c r="H32" s="39"/>
      <c r="I32" s="122">
        <v>42443.28</v>
      </c>
      <c r="J32" s="39"/>
      <c r="L32"/>
    </row>
    <row r="33" spans="1:12" ht="14.1" customHeight="1">
      <c r="A33" s="58">
        <v>24</v>
      </c>
      <c r="C33" s="27">
        <f t="shared" si="0"/>
        <v>23.901499999999999</v>
      </c>
      <c r="F33" s="38">
        <f t="shared" si="1"/>
        <v>179.26124999999999</v>
      </c>
      <c r="I33" s="122">
        <v>43022.7</v>
      </c>
      <c r="L33"/>
    </row>
    <row r="34" spans="1:12" ht="14.1" customHeight="1">
      <c r="A34" s="58">
        <v>25</v>
      </c>
      <c r="C34" s="27">
        <f t="shared" si="0"/>
        <v>24.223400000000002</v>
      </c>
      <c r="F34" s="38">
        <f t="shared" si="1"/>
        <v>181.6755</v>
      </c>
      <c r="I34" s="122">
        <v>43602.12</v>
      </c>
      <c r="L34"/>
    </row>
    <row r="35" spans="1:12" ht="14.1" customHeight="1">
      <c r="A35" s="58">
        <v>26</v>
      </c>
      <c r="C35" s="27">
        <f t="shared" ref="C35:C49" si="2">+F35/7.5</f>
        <v>24.3415</v>
      </c>
      <c r="F35" s="38">
        <f t="shared" si="1"/>
        <v>182.56125</v>
      </c>
      <c r="I35" s="122">
        <v>43814.7</v>
      </c>
      <c r="L35"/>
    </row>
    <row r="36" spans="1:12" ht="14.1" customHeight="1">
      <c r="A36" s="58">
        <v>27</v>
      </c>
      <c r="C36" s="27">
        <f t="shared" si="2"/>
        <v>24.470199999999998</v>
      </c>
      <c r="F36" s="38">
        <f t="shared" si="1"/>
        <v>183.5265</v>
      </c>
      <c r="I36" s="122">
        <v>44046.36</v>
      </c>
      <c r="L36"/>
    </row>
    <row r="37" spans="1:12" ht="14.1" customHeight="1">
      <c r="A37" s="58">
        <v>28</v>
      </c>
      <c r="C37" s="27">
        <f t="shared" si="2"/>
        <v>24.588200000000004</v>
      </c>
      <c r="F37" s="38">
        <f t="shared" si="1"/>
        <v>184.41150000000002</v>
      </c>
      <c r="I37" s="122">
        <v>44258.76</v>
      </c>
      <c r="L37"/>
    </row>
    <row r="38" spans="1:12" ht="14.1" customHeight="1">
      <c r="A38" s="58">
        <v>29</v>
      </c>
      <c r="C38" s="27">
        <f t="shared" si="2"/>
        <v>24.706399999999995</v>
      </c>
      <c r="F38" s="38">
        <f t="shared" si="1"/>
        <v>185.29799999999997</v>
      </c>
      <c r="I38" s="122">
        <v>44471.519999999997</v>
      </c>
      <c r="L38"/>
    </row>
    <row r="39" spans="1:12" ht="14.1" customHeight="1">
      <c r="A39" s="58">
        <v>30</v>
      </c>
      <c r="C39" s="27">
        <f t="shared" si="2"/>
        <v>24.824400000000001</v>
      </c>
      <c r="F39" s="38">
        <f t="shared" si="1"/>
        <v>186.18299999999999</v>
      </c>
      <c r="I39" s="122">
        <v>44683.92</v>
      </c>
      <c r="L39"/>
    </row>
    <row r="40" spans="1:12" ht="14.1" customHeight="1">
      <c r="A40" s="58">
        <v>31</v>
      </c>
      <c r="C40" s="27">
        <f t="shared" si="2"/>
        <v>24.942400000000003</v>
      </c>
      <c r="F40" s="38">
        <f t="shared" si="1"/>
        <v>187.06800000000001</v>
      </c>
      <c r="I40" s="122">
        <v>44896.32</v>
      </c>
      <c r="L40"/>
    </row>
    <row r="41" spans="1:12" ht="14.1" customHeight="1">
      <c r="A41" s="58">
        <v>32</v>
      </c>
      <c r="C41" s="27">
        <f t="shared" si="2"/>
        <v>25.060400000000001</v>
      </c>
      <c r="F41" s="38">
        <f t="shared" si="1"/>
        <v>187.953</v>
      </c>
      <c r="I41" s="122">
        <v>45108.72</v>
      </c>
      <c r="L41"/>
    </row>
    <row r="42" spans="1:12" ht="14.1" customHeight="1">
      <c r="A42" s="58">
        <v>33</v>
      </c>
      <c r="C42" s="27">
        <f t="shared" si="2"/>
        <v>25.178400000000003</v>
      </c>
      <c r="F42" s="38">
        <f t="shared" si="1"/>
        <v>188.83800000000002</v>
      </c>
      <c r="I42" s="122">
        <v>45321.120000000003</v>
      </c>
      <c r="L42"/>
    </row>
    <row r="43" spans="1:12" ht="14.1" customHeight="1">
      <c r="A43" s="58">
        <v>34</v>
      </c>
      <c r="C43" s="27">
        <f t="shared" si="2"/>
        <v>25.296599999999998</v>
      </c>
      <c r="F43" s="38">
        <f t="shared" si="1"/>
        <v>189.72449999999998</v>
      </c>
      <c r="I43" s="122">
        <v>45533.88</v>
      </c>
      <c r="L43"/>
    </row>
    <row r="44" spans="1:12" ht="14.1" customHeight="1">
      <c r="A44" s="58">
        <v>35</v>
      </c>
      <c r="C44" s="27">
        <f t="shared" si="2"/>
        <v>25.4146</v>
      </c>
      <c r="F44" s="38">
        <f t="shared" si="1"/>
        <v>190.6095</v>
      </c>
      <c r="I44" s="122">
        <v>45746.28</v>
      </c>
      <c r="L44"/>
    </row>
    <row r="45" spans="1:12" ht="14.1" customHeight="1">
      <c r="A45" s="58">
        <v>36</v>
      </c>
      <c r="C45" s="27">
        <f t="shared" si="2"/>
        <v>25.543300000000002</v>
      </c>
      <c r="F45" s="38">
        <f t="shared" si="1"/>
        <v>191.57475000000002</v>
      </c>
      <c r="I45" s="122">
        <v>45977.94</v>
      </c>
      <c r="L45"/>
    </row>
    <row r="46" spans="1:12" ht="14.1" customHeight="1">
      <c r="A46" s="58">
        <v>37</v>
      </c>
      <c r="C46" s="27">
        <f t="shared" si="2"/>
        <v>25.6614</v>
      </c>
      <c r="F46" s="38">
        <f t="shared" si="1"/>
        <v>192.4605</v>
      </c>
      <c r="I46" s="122">
        <v>46190.52</v>
      </c>
      <c r="L46"/>
    </row>
    <row r="47" spans="1:12" ht="14.1" customHeight="1">
      <c r="A47" s="58">
        <v>38</v>
      </c>
      <c r="C47" s="27">
        <f t="shared" si="2"/>
        <v>25.779499999999999</v>
      </c>
      <c r="F47" s="38">
        <f t="shared" si="1"/>
        <v>193.34625</v>
      </c>
      <c r="I47" s="122">
        <v>46403.1</v>
      </c>
      <c r="L47"/>
    </row>
    <row r="48" spans="1:12" ht="14.1" customHeight="1">
      <c r="A48" s="58">
        <v>39</v>
      </c>
      <c r="C48" s="27">
        <f t="shared" si="2"/>
        <v>25.897499999999997</v>
      </c>
      <c r="F48" s="38">
        <f t="shared" si="1"/>
        <v>194.23124999999999</v>
      </c>
      <c r="I48" s="122">
        <v>46615.5</v>
      </c>
      <c r="L48"/>
    </row>
    <row r="49" spans="1:12" ht="14.1" customHeight="1">
      <c r="A49" s="58">
        <v>40</v>
      </c>
      <c r="C49" s="27">
        <f t="shared" si="2"/>
        <v>26.015499999999999</v>
      </c>
      <c r="F49" s="38">
        <f t="shared" si="1"/>
        <v>195.11625000000001</v>
      </c>
      <c r="I49" s="122">
        <v>46827.9</v>
      </c>
      <c r="L49"/>
    </row>
    <row r="50" spans="1:12" ht="14.1" customHeight="1">
      <c r="A50" s="58"/>
      <c r="C50" s="27"/>
      <c r="F50" s="41"/>
      <c r="I50" s="77"/>
    </row>
    <row r="51" spans="1:12">
      <c r="A51" s="22" t="s">
        <v>185</v>
      </c>
      <c r="B51" s="22"/>
      <c r="C51" s="22"/>
      <c r="D51" s="22"/>
      <c r="E51" s="22"/>
      <c r="F51" s="22"/>
      <c r="G51" s="22"/>
      <c r="H51" s="22"/>
      <c r="I51" s="22"/>
      <c r="J51" s="22"/>
    </row>
    <row r="52" spans="1:12">
      <c r="A52" s="22" t="s">
        <v>9</v>
      </c>
      <c r="B52" s="22"/>
      <c r="C52" s="22"/>
      <c r="D52" s="22"/>
      <c r="E52" s="22"/>
      <c r="F52" s="22"/>
      <c r="G52" s="22"/>
      <c r="H52" s="22"/>
      <c r="I52" s="22"/>
      <c r="J52" s="22"/>
    </row>
    <row r="53" spans="1:12">
      <c r="A53" s="22" t="s">
        <v>9</v>
      </c>
      <c r="B53" s="22"/>
      <c r="C53" s="22"/>
      <c r="D53" s="22"/>
      <c r="E53" s="22"/>
      <c r="F53" s="22"/>
      <c r="G53" s="22"/>
      <c r="H53" s="22"/>
      <c r="I53" s="22"/>
      <c r="J53" s="22"/>
    </row>
    <row r="54" spans="1:12">
      <c r="A54" s="22" t="s">
        <v>9</v>
      </c>
      <c r="B54" s="22"/>
      <c r="C54" s="22"/>
      <c r="D54" s="22"/>
      <c r="E54" s="22"/>
      <c r="F54" s="22"/>
      <c r="G54" s="22"/>
      <c r="H54" s="22"/>
      <c r="I54" s="22"/>
      <c r="J54" s="22"/>
    </row>
    <row r="55" spans="1:12">
      <c r="A55" s="22" t="s">
        <v>9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2">
      <c r="A56" s="22" t="s">
        <v>9</v>
      </c>
      <c r="B56" s="22"/>
      <c r="C56" s="22"/>
      <c r="D56" s="22"/>
      <c r="E56" s="22"/>
      <c r="F56" s="22"/>
      <c r="G56" s="22"/>
      <c r="H56" s="22"/>
      <c r="I56" s="22"/>
      <c r="J56" s="22"/>
    </row>
  </sheetData>
  <mergeCells count="4">
    <mergeCell ref="A2:J2"/>
    <mergeCell ref="A3:J3"/>
    <mergeCell ref="A4:J4"/>
    <mergeCell ref="A5:J5"/>
  </mergeCells>
  <phoneticPr fontId="0" type="noConversion"/>
  <pageMargins left="0.75" right="0.25" top="0.5" bottom="0.25" header="0.25" footer="0.2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43"/>
  <sheetViews>
    <sheetView workbookViewId="0">
      <selection activeCell="E23" sqref="E23"/>
    </sheetView>
  </sheetViews>
  <sheetFormatPr defaultRowHeight="12.75"/>
  <cols>
    <col min="7" max="7" width="11.85546875" customWidth="1"/>
    <col min="8" max="8" width="9.140625" style="92" customWidth="1"/>
    <col min="10" max="10" width="10.28515625" style="92" bestFit="1" customWidth="1"/>
  </cols>
  <sheetData>
    <row r="1" spans="1:10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10">
      <c r="A2" s="142" t="s">
        <v>151</v>
      </c>
      <c r="B2" s="142"/>
      <c r="C2" s="142"/>
      <c r="D2" s="142"/>
      <c r="E2" s="142"/>
      <c r="F2" s="142"/>
      <c r="G2" s="142"/>
      <c r="H2" s="142"/>
      <c r="I2" s="142"/>
    </row>
    <row r="3" spans="1:10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10">
      <c r="A4" s="154" t="s">
        <v>9</v>
      </c>
      <c r="B4" s="154"/>
      <c r="C4" s="154"/>
      <c r="D4" s="154"/>
      <c r="E4" s="154"/>
      <c r="F4" s="154"/>
      <c r="G4" s="154"/>
      <c r="H4" s="154"/>
      <c r="I4" s="154"/>
    </row>
    <row r="5" spans="1:10">
      <c r="C5" s="10"/>
      <c r="E5" s="11"/>
      <c r="G5" s="10"/>
      <c r="H5" s="91"/>
      <c r="I5" s="10"/>
    </row>
    <row r="6" spans="1:10">
      <c r="F6" s="34"/>
      <c r="G6" s="34"/>
    </row>
    <row r="7" spans="1:10">
      <c r="C7" s="2" t="s">
        <v>18</v>
      </c>
      <c r="D7" s="3"/>
      <c r="E7" s="18" t="s">
        <v>9</v>
      </c>
      <c r="F7" s="66"/>
      <c r="G7" s="2" t="s">
        <v>73</v>
      </c>
      <c r="H7" s="93"/>
      <c r="I7" s="19"/>
    </row>
    <row r="8" spans="1:10" ht="15.75">
      <c r="C8" s="12">
        <v>0</v>
      </c>
      <c r="D8" s="9"/>
      <c r="E8" s="31" t="s">
        <v>9</v>
      </c>
      <c r="F8" s="31"/>
      <c r="G8" s="121">
        <v>51555</v>
      </c>
      <c r="H8"/>
      <c r="I8" s="9"/>
      <c r="J8"/>
    </row>
    <row r="9" spans="1:10" ht="15.75">
      <c r="C9" s="12">
        <v>1</v>
      </c>
      <c r="D9" s="9"/>
      <c r="E9" s="31" t="s">
        <v>9</v>
      </c>
      <c r="F9" s="31"/>
      <c r="G9" s="121">
        <v>52199</v>
      </c>
      <c r="H9"/>
      <c r="I9" s="9"/>
      <c r="J9"/>
    </row>
    <row r="10" spans="1:10" ht="15.75">
      <c r="C10" s="12">
        <v>2</v>
      </c>
      <c r="D10" s="9"/>
      <c r="E10" s="31" t="s">
        <v>9</v>
      </c>
      <c r="F10" s="31"/>
      <c r="G10" s="121">
        <v>52841</v>
      </c>
      <c r="H10"/>
      <c r="I10" s="9"/>
      <c r="J10"/>
    </row>
    <row r="11" spans="1:10" ht="15.75">
      <c r="C11" s="12">
        <v>3</v>
      </c>
      <c r="D11" s="9"/>
      <c r="E11" s="31" t="s">
        <v>9</v>
      </c>
      <c r="F11" s="31"/>
      <c r="G11" s="121">
        <v>53484</v>
      </c>
      <c r="H11"/>
      <c r="I11" s="9"/>
      <c r="J11"/>
    </row>
    <row r="12" spans="1:10" ht="15.75">
      <c r="C12" s="12">
        <v>4</v>
      </c>
      <c r="D12" s="9"/>
      <c r="E12" s="31" t="s">
        <v>9</v>
      </c>
      <c r="F12" s="31"/>
      <c r="G12" s="121">
        <v>54126</v>
      </c>
      <c r="H12"/>
      <c r="I12" s="9"/>
      <c r="J12"/>
    </row>
    <row r="13" spans="1:10" ht="15.75">
      <c r="C13" s="12">
        <v>5</v>
      </c>
      <c r="D13" s="9"/>
      <c r="E13" s="31" t="s">
        <v>9</v>
      </c>
      <c r="F13" s="31"/>
      <c r="G13" s="121">
        <v>54770</v>
      </c>
      <c r="H13"/>
      <c r="I13" s="9"/>
      <c r="J13"/>
    </row>
    <row r="14" spans="1:10" ht="15.75">
      <c r="C14" s="12">
        <v>6</v>
      </c>
      <c r="D14" s="9"/>
      <c r="E14" s="31" t="s">
        <v>9</v>
      </c>
      <c r="F14" s="31"/>
      <c r="G14" s="121">
        <v>55414</v>
      </c>
      <c r="H14"/>
      <c r="I14" s="9"/>
      <c r="J14"/>
    </row>
    <row r="15" spans="1:10" ht="15.75">
      <c r="C15" s="12">
        <v>7</v>
      </c>
      <c r="D15" s="9"/>
      <c r="E15" s="31" t="s">
        <v>9</v>
      </c>
      <c r="F15" s="31"/>
      <c r="G15" s="121">
        <v>56056</v>
      </c>
      <c r="H15"/>
      <c r="I15" s="9"/>
      <c r="J15"/>
    </row>
    <row r="16" spans="1:10" ht="15.75">
      <c r="C16" s="12">
        <v>8</v>
      </c>
      <c r="D16" s="9"/>
      <c r="E16" s="31" t="s">
        <v>9</v>
      </c>
      <c r="F16" s="31"/>
      <c r="G16" s="121">
        <v>56700</v>
      </c>
      <c r="H16"/>
      <c r="I16" s="9"/>
      <c r="J16"/>
    </row>
    <row r="17" spans="3:10" ht="15.75">
      <c r="C17" s="12">
        <v>9</v>
      </c>
      <c r="D17" s="9"/>
      <c r="E17" s="31" t="s">
        <v>9</v>
      </c>
      <c r="F17" s="31"/>
      <c r="G17" s="121">
        <v>57343</v>
      </c>
      <c r="H17"/>
      <c r="I17" s="9"/>
      <c r="J17"/>
    </row>
    <row r="18" spans="3:10" ht="15.75">
      <c r="C18" s="12">
        <v>10</v>
      </c>
      <c r="D18" s="9"/>
      <c r="E18" s="31" t="s">
        <v>9</v>
      </c>
      <c r="F18" s="31"/>
      <c r="G18" s="121">
        <v>57986</v>
      </c>
      <c r="H18"/>
      <c r="I18" s="9"/>
      <c r="J18"/>
    </row>
    <row r="19" spans="3:10" ht="15.75">
      <c r="C19" s="12">
        <v>11</v>
      </c>
      <c r="D19" s="9"/>
      <c r="E19" s="31" t="s">
        <v>9</v>
      </c>
      <c r="F19" s="31"/>
      <c r="G19" s="121">
        <v>58629</v>
      </c>
      <c r="H19"/>
      <c r="I19" s="9"/>
      <c r="J19"/>
    </row>
    <row r="20" spans="3:10" ht="15.75">
      <c r="C20" s="12">
        <v>12</v>
      </c>
      <c r="D20" s="9" t="s">
        <v>9</v>
      </c>
      <c r="E20" s="31" t="s">
        <v>9</v>
      </c>
      <c r="F20" s="31"/>
      <c r="G20" s="121">
        <v>59272</v>
      </c>
      <c r="H20"/>
      <c r="I20" s="9"/>
      <c r="J20"/>
    </row>
    <row r="21" spans="3:10" ht="15.75">
      <c r="C21" s="12">
        <v>13</v>
      </c>
      <c r="D21" s="9"/>
      <c r="E21" s="31" t="s">
        <v>9</v>
      </c>
      <c r="F21" s="31"/>
      <c r="G21" s="121">
        <v>59916</v>
      </c>
      <c r="H21"/>
      <c r="I21" s="9"/>
      <c r="J21"/>
    </row>
    <row r="22" spans="3:10" ht="15.75">
      <c r="C22" s="12">
        <v>14</v>
      </c>
      <c r="D22" s="9"/>
      <c r="E22" s="31" t="s">
        <v>9</v>
      </c>
      <c r="F22" s="31"/>
      <c r="G22" s="121">
        <v>60558</v>
      </c>
      <c r="H22"/>
      <c r="I22" s="9"/>
      <c r="J22"/>
    </row>
    <row r="23" spans="3:10" ht="15.75">
      <c r="C23" s="12">
        <v>15</v>
      </c>
      <c r="D23" s="22"/>
      <c r="E23" s="31" t="s">
        <v>9</v>
      </c>
      <c r="F23" s="27"/>
      <c r="G23" s="121">
        <v>61201</v>
      </c>
      <c r="H23"/>
      <c r="I23" s="22"/>
      <c r="J23"/>
    </row>
    <row r="24" spans="3:10" ht="15.75">
      <c r="C24" s="12">
        <v>16</v>
      </c>
      <c r="E24" s="31" t="s">
        <v>9</v>
      </c>
      <c r="F24" s="27"/>
      <c r="G24" s="121">
        <v>61845</v>
      </c>
      <c r="H24"/>
      <c r="I24" s="9"/>
      <c r="J24"/>
    </row>
    <row r="25" spans="3:10" ht="15.75">
      <c r="C25" s="12">
        <v>17</v>
      </c>
      <c r="E25" s="31" t="s">
        <v>9</v>
      </c>
      <c r="F25" s="27"/>
      <c r="G25" s="121">
        <v>62489</v>
      </c>
      <c r="H25"/>
      <c r="I25" s="9"/>
      <c r="J25"/>
    </row>
    <row r="26" spans="3:10" ht="15.75">
      <c r="C26" s="12">
        <v>18</v>
      </c>
      <c r="E26" s="31" t="s">
        <v>9</v>
      </c>
      <c r="F26" s="27"/>
      <c r="G26" s="121">
        <v>63132</v>
      </c>
      <c r="H26"/>
      <c r="I26" s="9"/>
      <c r="J26"/>
    </row>
    <row r="27" spans="3:10" ht="15.75">
      <c r="C27" s="12">
        <v>19</v>
      </c>
      <c r="E27" s="31" t="s">
        <v>9</v>
      </c>
      <c r="F27" s="27"/>
      <c r="G27" s="121">
        <v>64417</v>
      </c>
      <c r="H27"/>
      <c r="I27" s="9"/>
      <c r="J27"/>
    </row>
    <row r="28" spans="3:10" ht="15.75">
      <c r="C28" s="12">
        <v>20</v>
      </c>
      <c r="E28" s="31" t="s">
        <v>9</v>
      </c>
      <c r="F28" s="27"/>
      <c r="G28" s="121">
        <v>64417</v>
      </c>
      <c r="H28"/>
      <c r="I28" s="9"/>
      <c r="J28"/>
    </row>
    <row r="29" spans="3:10" ht="15.75">
      <c r="C29" s="12">
        <v>21</v>
      </c>
      <c r="D29" s="22"/>
      <c r="E29" s="31" t="s">
        <v>9</v>
      </c>
      <c r="F29" s="27"/>
      <c r="G29" s="121">
        <v>65061</v>
      </c>
      <c r="H29"/>
      <c r="I29" s="22"/>
      <c r="J29"/>
    </row>
    <row r="30" spans="3:10" ht="15.75">
      <c r="C30" s="12">
        <v>22</v>
      </c>
      <c r="D30" s="22"/>
      <c r="E30" s="31" t="s">
        <v>9</v>
      </c>
      <c r="F30" s="27"/>
      <c r="G30" s="121">
        <v>65703</v>
      </c>
      <c r="H30"/>
      <c r="I30" s="22"/>
      <c r="J30"/>
    </row>
    <row r="31" spans="3:10" ht="15.75">
      <c r="C31" s="12">
        <v>23</v>
      </c>
      <c r="D31" s="22"/>
      <c r="E31" s="31" t="s">
        <v>9</v>
      </c>
      <c r="F31" s="27"/>
      <c r="G31" s="121">
        <v>66347</v>
      </c>
      <c r="H31"/>
      <c r="I31" s="22"/>
      <c r="J31"/>
    </row>
    <row r="32" spans="3:10" ht="15.75">
      <c r="C32" s="12">
        <v>24</v>
      </c>
      <c r="D32" s="22"/>
      <c r="E32" s="31" t="s">
        <v>9</v>
      </c>
      <c r="F32" s="27"/>
      <c r="G32" s="121">
        <v>66990</v>
      </c>
      <c r="H32"/>
      <c r="I32" s="22"/>
      <c r="J32"/>
    </row>
    <row r="33" spans="1:10" ht="15.75">
      <c r="C33" s="12">
        <v>25</v>
      </c>
      <c r="D33" s="22"/>
      <c r="E33" s="31" t="s">
        <v>9</v>
      </c>
      <c r="F33" s="27"/>
      <c r="G33" s="121">
        <v>67634</v>
      </c>
      <c r="H33"/>
      <c r="I33" s="22"/>
      <c r="J33"/>
    </row>
    <row r="34" spans="1:10" ht="15.75">
      <c r="C34" s="12" t="s">
        <v>145</v>
      </c>
      <c r="E34" s="31" t="s">
        <v>9</v>
      </c>
      <c r="F34" s="27"/>
      <c r="G34" s="121">
        <v>68277</v>
      </c>
      <c r="H34"/>
      <c r="I34" s="9"/>
      <c r="J34"/>
    </row>
    <row r="35" spans="1:10" ht="15.75">
      <c r="C35" s="12" t="s">
        <v>9</v>
      </c>
      <c r="E35" s="31" t="s">
        <v>9</v>
      </c>
      <c r="F35" s="27"/>
      <c r="I35" s="9"/>
    </row>
    <row r="36" spans="1:10" ht="15.75">
      <c r="C36" s="12" t="s">
        <v>9</v>
      </c>
      <c r="E36" s="31" t="s">
        <v>9</v>
      </c>
      <c r="F36" s="27"/>
      <c r="I36" s="68"/>
    </row>
    <row r="37" spans="1:10" ht="15.75">
      <c r="C37" s="12"/>
      <c r="E37" s="27" t="s">
        <v>9</v>
      </c>
      <c r="F37" s="27"/>
      <c r="I37" s="68"/>
    </row>
    <row r="38" spans="1:10" ht="15.75">
      <c r="B38" s="95" t="s">
        <v>152</v>
      </c>
      <c r="C38" s="12"/>
      <c r="F38" s="27"/>
      <c r="I38" s="68"/>
    </row>
    <row r="39" spans="1:10" ht="15.75">
      <c r="E39" s="31" t="s">
        <v>9</v>
      </c>
      <c r="I39" s="19"/>
    </row>
    <row r="40" spans="1:10">
      <c r="A40" t="s">
        <v>9</v>
      </c>
    </row>
    <row r="41" spans="1:10">
      <c r="A41" t="s">
        <v>9</v>
      </c>
      <c r="B41" s="24"/>
      <c r="C41" s="22"/>
      <c r="D41" s="22"/>
      <c r="E41" s="22"/>
      <c r="F41" s="22"/>
      <c r="H41" s="94"/>
      <c r="I41" s="22"/>
    </row>
    <row r="42" spans="1:10">
      <c r="A42" t="s">
        <v>9</v>
      </c>
      <c r="B42" s="22"/>
      <c r="C42" s="22"/>
      <c r="D42" s="22"/>
      <c r="E42" s="22"/>
      <c r="F42" s="22"/>
      <c r="H42" s="94"/>
      <c r="I42" s="22"/>
    </row>
    <row r="43" spans="1:10">
      <c r="A43" t="s">
        <v>9</v>
      </c>
      <c r="B43" s="22"/>
      <c r="C43" s="22"/>
      <c r="D43" s="22"/>
      <c r="E43" s="22"/>
      <c r="F43" s="22"/>
      <c r="H43" s="94"/>
      <c r="I43" s="22"/>
    </row>
  </sheetData>
  <mergeCells count="4">
    <mergeCell ref="A1:I1"/>
    <mergeCell ref="A2:I2"/>
    <mergeCell ref="A3:I3"/>
    <mergeCell ref="A4:I4"/>
  </mergeCells>
  <pageMargins left="0.7" right="0.7" top="1.2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45"/>
  <sheetViews>
    <sheetView workbookViewId="0">
      <selection activeCell="I1" sqref="I1"/>
    </sheetView>
  </sheetViews>
  <sheetFormatPr defaultRowHeight="12.75"/>
  <cols>
    <col min="9" max="9" width="10.28515625" bestFit="1" customWidth="1"/>
  </cols>
  <sheetData>
    <row r="1" spans="1:9" ht="15">
      <c r="A1" s="30"/>
      <c r="B1" s="30"/>
      <c r="C1" s="30"/>
      <c r="D1" s="30"/>
      <c r="E1" s="30"/>
      <c r="F1" s="30"/>
      <c r="G1" s="30"/>
      <c r="H1" s="30"/>
    </row>
    <row r="2" spans="1:9" ht="15.75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3" spans="1:9" ht="15.75">
      <c r="A3" s="152" t="s">
        <v>52</v>
      </c>
      <c r="B3" s="152"/>
      <c r="C3" s="152"/>
      <c r="D3" s="152"/>
      <c r="E3" s="152"/>
      <c r="F3" s="152"/>
      <c r="G3" s="152"/>
      <c r="H3" s="152"/>
      <c r="I3" s="152"/>
    </row>
    <row r="4" spans="1:9" ht="15.75">
      <c r="A4" s="152" t="s">
        <v>232</v>
      </c>
      <c r="B4" s="152"/>
      <c r="C4" s="152"/>
      <c r="D4" s="152"/>
      <c r="E4" s="152"/>
      <c r="F4" s="152"/>
      <c r="G4" s="152"/>
      <c r="H4" s="152"/>
      <c r="I4" s="152"/>
    </row>
    <row r="5" spans="1:9" ht="15">
      <c r="A5" s="30"/>
      <c r="B5" s="30"/>
      <c r="C5" s="30"/>
      <c r="D5" s="30"/>
      <c r="E5" s="30"/>
      <c r="F5" s="30"/>
      <c r="G5" s="30"/>
      <c r="H5" s="30"/>
    </row>
    <row r="6" spans="1:9" ht="15">
      <c r="A6" s="30"/>
      <c r="B6" s="30"/>
      <c r="C6" s="30"/>
      <c r="D6" s="30"/>
      <c r="E6" s="30"/>
      <c r="F6" s="30"/>
      <c r="G6" s="30"/>
      <c r="H6" s="30"/>
    </row>
    <row r="7" spans="1:9" ht="15">
      <c r="A7" s="30"/>
      <c r="B7" s="30"/>
      <c r="C7" s="30"/>
      <c r="D7" s="30"/>
      <c r="E7" s="30"/>
      <c r="F7" s="30"/>
      <c r="G7" s="30"/>
      <c r="H7" s="30"/>
    </row>
    <row r="8" spans="1:9" ht="15.75">
      <c r="A8" s="59" t="s">
        <v>53</v>
      </c>
      <c r="B8" s="30"/>
      <c r="C8" s="30"/>
      <c r="D8" s="30"/>
      <c r="E8" s="30"/>
      <c r="F8" s="30"/>
      <c r="G8" s="30"/>
      <c r="I8" s="60">
        <v>100</v>
      </c>
    </row>
    <row r="9" spans="1:9" ht="15">
      <c r="A9" s="30"/>
      <c r="B9" s="30"/>
      <c r="C9" s="30"/>
      <c r="D9" s="30"/>
      <c r="E9" s="30"/>
      <c r="F9" s="30"/>
      <c r="G9" s="30"/>
      <c r="H9" s="30"/>
    </row>
    <row r="10" spans="1:9" ht="15.75">
      <c r="A10" s="59" t="s">
        <v>54</v>
      </c>
      <c r="B10" s="30"/>
      <c r="C10" s="30"/>
      <c r="D10" s="30"/>
      <c r="E10" s="30"/>
      <c r="F10" s="30"/>
      <c r="G10" s="30"/>
      <c r="I10" s="60">
        <v>75</v>
      </c>
    </row>
    <row r="11" spans="1:9" ht="15.75">
      <c r="A11" s="30"/>
      <c r="B11" s="59" t="s">
        <v>55</v>
      </c>
      <c r="C11" s="30"/>
      <c r="D11" s="30"/>
      <c r="E11" s="30"/>
      <c r="F11" s="30"/>
      <c r="G11" s="30"/>
      <c r="H11" s="30"/>
    </row>
    <row r="12" spans="1:9" ht="15">
      <c r="A12" s="30"/>
      <c r="B12" s="30"/>
      <c r="C12" s="30"/>
      <c r="D12" s="30"/>
      <c r="E12" s="30"/>
      <c r="F12" s="30"/>
      <c r="G12" s="30"/>
      <c r="H12" s="30"/>
    </row>
    <row r="13" spans="1:9" ht="15">
      <c r="A13" s="30"/>
      <c r="B13" s="30"/>
      <c r="C13" s="30"/>
      <c r="D13" s="30"/>
      <c r="E13" s="30"/>
      <c r="F13" s="30"/>
      <c r="G13" s="30"/>
      <c r="H13" s="30"/>
    </row>
    <row r="14" spans="1:9" ht="15">
      <c r="A14" s="30"/>
      <c r="B14" s="30"/>
      <c r="C14" s="30"/>
      <c r="D14" s="30"/>
      <c r="E14" s="30"/>
      <c r="F14" s="30"/>
      <c r="G14" s="30"/>
      <c r="H14" s="30"/>
    </row>
    <row r="15" spans="1:9" ht="15">
      <c r="A15" s="30"/>
      <c r="B15" s="30"/>
      <c r="C15" s="30"/>
      <c r="D15" s="30"/>
      <c r="E15" s="30"/>
      <c r="F15" s="30"/>
      <c r="G15" s="30"/>
      <c r="H15" s="30"/>
    </row>
    <row r="16" spans="1:9" ht="15">
      <c r="A16" s="30" t="s">
        <v>56</v>
      </c>
      <c r="B16" s="30"/>
      <c r="C16" s="30"/>
      <c r="D16" s="30"/>
      <c r="E16" s="30"/>
      <c r="F16" s="30"/>
      <c r="G16" s="30"/>
      <c r="H16" s="30"/>
    </row>
    <row r="17" spans="1:10" ht="15">
      <c r="A17" s="30" t="s">
        <v>57</v>
      </c>
      <c r="B17" s="30"/>
      <c r="C17" s="30"/>
      <c r="D17" s="30"/>
      <c r="E17" s="30"/>
      <c r="F17" s="30"/>
      <c r="G17" s="30"/>
      <c r="H17" s="30"/>
    </row>
    <row r="18" spans="1:10" ht="15">
      <c r="A18" s="30"/>
      <c r="B18" s="30"/>
      <c r="C18" s="30"/>
      <c r="D18" s="30"/>
      <c r="E18" s="30"/>
      <c r="F18" s="30"/>
      <c r="G18" s="30"/>
      <c r="H18" s="30"/>
    </row>
    <row r="19" spans="1:10" ht="15">
      <c r="A19" s="30" t="s">
        <v>58</v>
      </c>
      <c r="B19" s="30"/>
      <c r="C19" s="30"/>
      <c r="D19" s="30"/>
      <c r="E19" s="30"/>
      <c r="F19" s="30"/>
      <c r="G19" s="30"/>
      <c r="H19" s="30"/>
    </row>
    <row r="20" spans="1:10" ht="15">
      <c r="A20" s="30" t="s">
        <v>59</v>
      </c>
      <c r="B20" s="30"/>
      <c r="C20" s="30"/>
      <c r="D20" s="30"/>
      <c r="E20" s="30"/>
      <c r="F20" s="30"/>
      <c r="G20" s="30"/>
      <c r="H20" s="30"/>
    </row>
    <row r="21" spans="1:10" ht="15">
      <c r="A21" s="30" t="s">
        <v>60</v>
      </c>
      <c r="B21" s="30"/>
      <c r="C21" s="30"/>
      <c r="D21" s="30"/>
      <c r="E21" s="30"/>
      <c r="F21" s="30"/>
      <c r="G21" s="30"/>
      <c r="H21" s="30"/>
    </row>
    <row r="22" spans="1:10" ht="15">
      <c r="A22" s="30"/>
      <c r="B22" s="30"/>
      <c r="C22" s="30"/>
      <c r="D22" s="30"/>
      <c r="E22" s="30"/>
      <c r="F22" s="30"/>
      <c r="G22" s="30"/>
      <c r="H22" s="30"/>
    </row>
    <row r="23" spans="1:10" ht="15">
      <c r="A23" s="30" t="s">
        <v>61</v>
      </c>
      <c r="B23" s="30"/>
      <c r="C23" s="30"/>
      <c r="D23" s="30"/>
      <c r="E23" s="30"/>
      <c r="F23" s="30"/>
      <c r="G23" s="30"/>
      <c r="H23" s="30"/>
    </row>
    <row r="24" spans="1:10" ht="15">
      <c r="A24" s="30" t="s">
        <v>62</v>
      </c>
      <c r="B24" s="30"/>
      <c r="C24" s="30"/>
      <c r="D24" s="30"/>
      <c r="E24" s="30"/>
      <c r="F24" s="30"/>
      <c r="G24" s="30"/>
      <c r="H24" s="30"/>
    </row>
    <row r="25" spans="1:10" ht="15">
      <c r="A25" s="102"/>
      <c r="B25" s="102"/>
      <c r="C25" s="102"/>
      <c r="D25" s="102"/>
      <c r="E25" s="102"/>
      <c r="F25" s="102"/>
      <c r="G25" s="102"/>
      <c r="H25" s="102"/>
      <c r="I25" s="34"/>
      <c r="J25" s="34"/>
    </row>
    <row r="26" spans="1:10" ht="15">
      <c r="A26" s="30"/>
      <c r="B26" s="30"/>
      <c r="C26" s="30"/>
      <c r="D26" s="30"/>
      <c r="E26" s="30"/>
      <c r="F26" s="30"/>
      <c r="G26" s="30"/>
      <c r="H26" s="30"/>
    </row>
    <row r="28" spans="1:10" ht="15.75">
      <c r="A28" s="152" t="s">
        <v>0</v>
      </c>
      <c r="B28" s="152"/>
      <c r="C28" s="152"/>
      <c r="D28" s="152"/>
      <c r="E28" s="152"/>
      <c r="F28" s="152"/>
      <c r="G28" s="152"/>
      <c r="H28" s="152"/>
      <c r="I28" s="152"/>
    </row>
    <row r="29" spans="1:10" ht="15.75">
      <c r="A29" s="103" t="s">
        <v>233</v>
      </c>
      <c r="B29" s="103"/>
      <c r="C29" s="103"/>
      <c r="D29" s="103"/>
      <c r="E29" s="103"/>
      <c r="F29" s="103"/>
      <c r="G29" s="103"/>
      <c r="H29" s="103"/>
      <c r="I29" s="103"/>
    </row>
    <row r="30" spans="1:10" ht="15.75">
      <c r="A30" s="86"/>
      <c r="B30" s="86"/>
      <c r="C30" s="86"/>
      <c r="D30" s="86"/>
      <c r="E30" s="86"/>
      <c r="F30" s="86"/>
      <c r="G30" s="86"/>
      <c r="H30" s="86"/>
      <c r="I30" s="86"/>
    </row>
    <row r="31" spans="1:10" ht="15">
      <c r="A31" s="30"/>
      <c r="B31" s="30"/>
      <c r="C31" s="30"/>
      <c r="D31" s="30"/>
      <c r="E31" s="30"/>
      <c r="F31" s="30"/>
      <c r="G31" s="30"/>
      <c r="H31" s="30"/>
    </row>
    <row r="32" spans="1:10" ht="15.75">
      <c r="A32" s="59" t="s">
        <v>164</v>
      </c>
      <c r="B32" s="30"/>
      <c r="C32" s="30"/>
      <c r="D32" s="30"/>
      <c r="E32" s="30"/>
      <c r="F32" s="30"/>
      <c r="G32" s="30"/>
      <c r="H32" s="30"/>
      <c r="I32" s="59" t="s">
        <v>242</v>
      </c>
    </row>
    <row r="33" spans="1:9" ht="15">
      <c r="A33" s="30"/>
      <c r="B33" s="30"/>
      <c r="C33" s="30"/>
      <c r="D33" s="30"/>
      <c r="E33" s="30"/>
      <c r="F33" s="30"/>
      <c r="G33" s="30"/>
      <c r="H33" s="30"/>
    </row>
    <row r="34" spans="1:9" ht="15.75">
      <c r="A34" s="59" t="s">
        <v>165</v>
      </c>
      <c r="B34" s="30"/>
      <c r="C34" s="30"/>
      <c r="D34" s="30"/>
      <c r="E34" s="30"/>
      <c r="F34" s="30"/>
      <c r="G34" s="30"/>
      <c r="H34" s="30"/>
      <c r="I34" s="59" t="s">
        <v>242</v>
      </c>
    </row>
    <row r="35" spans="1:9" ht="15">
      <c r="A35" s="30"/>
      <c r="B35" s="30"/>
      <c r="C35" s="30"/>
      <c r="D35" s="30"/>
      <c r="E35" s="30"/>
      <c r="F35" s="30"/>
      <c r="G35" s="30"/>
      <c r="H35" s="30"/>
    </row>
    <row r="36" spans="1:9" ht="15.75">
      <c r="A36" s="59" t="s">
        <v>166</v>
      </c>
      <c r="B36" s="30"/>
      <c r="C36" s="30"/>
      <c r="D36" s="30"/>
      <c r="E36" s="30"/>
      <c r="F36" s="30"/>
      <c r="G36" s="30"/>
      <c r="H36" s="30"/>
      <c r="I36" s="59" t="s">
        <v>242</v>
      </c>
    </row>
    <row r="37" spans="1:9" ht="15">
      <c r="A37" s="30"/>
      <c r="B37" s="30"/>
      <c r="C37" s="30"/>
      <c r="D37" s="30"/>
      <c r="E37" s="30"/>
      <c r="F37" s="30"/>
      <c r="G37" s="30"/>
      <c r="H37" s="30"/>
    </row>
    <row r="38" spans="1:9" ht="15.75">
      <c r="A38" s="59" t="s">
        <v>171</v>
      </c>
      <c r="B38" s="30"/>
      <c r="C38" s="30"/>
      <c r="D38" s="30"/>
      <c r="E38" s="30"/>
      <c r="F38" s="30"/>
      <c r="G38" s="30"/>
      <c r="H38" s="30"/>
      <c r="I38" s="59" t="s">
        <v>242</v>
      </c>
    </row>
    <row r="39" spans="1:9" ht="15">
      <c r="A39" s="30"/>
      <c r="B39" s="30"/>
      <c r="C39" s="30"/>
      <c r="D39" s="30"/>
      <c r="E39" s="30"/>
      <c r="F39" s="30"/>
      <c r="G39" s="30"/>
      <c r="H39" s="30"/>
    </row>
    <row r="40" spans="1:9" ht="15">
      <c r="A40" s="30"/>
      <c r="B40" s="30"/>
      <c r="C40" s="30"/>
      <c r="D40" s="30"/>
      <c r="E40" s="30"/>
      <c r="F40" s="30"/>
      <c r="G40" s="30"/>
      <c r="H40" s="30"/>
    </row>
    <row r="41" spans="1:9" ht="15">
      <c r="A41" s="30"/>
      <c r="B41" s="30"/>
      <c r="C41" s="30"/>
      <c r="D41" s="30"/>
      <c r="E41" s="30"/>
      <c r="F41" s="30"/>
      <c r="G41" s="30"/>
      <c r="H41" s="30"/>
    </row>
    <row r="42" spans="1:9" ht="15">
      <c r="A42" s="30" t="s">
        <v>9</v>
      </c>
      <c r="B42" s="30"/>
      <c r="C42" s="30"/>
      <c r="D42" s="30"/>
      <c r="E42" s="30"/>
      <c r="F42" s="30"/>
      <c r="G42" s="30"/>
      <c r="H42" s="30"/>
    </row>
    <row r="43" spans="1:9" ht="15">
      <c r="A43" s="30" t="s">
        <v>9</v>
      </c>
      <c r="B43" s="30"/>
      <c r="C43" s="30"/>
      <c r="D43" s="30"/>
      <c r="E43" s="30"/>
      <c r="F43" s="30"/>
      <c r="G43" s="30"/>
      <c r="H43" s="30"/>
    </row>
    <row r="44" spans="1:9" ht="15">
      <c r="A44" s="30" t="s">
        <v>9</v>
      </c>
      <c r="B44" s="30"/>
      <c r="C44" s="30"/>
      <c r="D44" s="30"/>
      <c r="E44" s="30"/>
      <c r="F44" s="30"/>
      <c r="G44" s="30"/>
      <c r="H44" s="30"/>
    </row>
    <row r="45" spans="1:9" ht="15">
      <c r="A45" s="30" t="s">
        <v>9</v>
      </c>
      <c r="B45" s="30"/>
      <c r="C45" s="30"/>
      <c r="D45" s="30"/>
      <c r="E45" s="30"/>
      <c r="F45" s="30"/>
      <c r="G45" s="30"/>
      <c r="H45" s="30"/>
    </row>
  </sheetData>
  <mergeCells count="4">
    <mergeCell ref="A2:I2"/>
    <mergeCell ref="A3:I3"/>
    <mergeCell ref="A4:I4"/>
    <mergeCell ref="A28:I28"/>
  </mergeCells>
  <phoneticPr fontId="0" type="noConversion"/>
  <pageMargins left="1" right="0.75" top="1" bottom="1" header="0.5" footer="0.5"/>
  <pageSetup scale="94" fitToHeight="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5"/>
  <sheetViews>
    <sheetView workbookViewId="0">
      <selection activeCell="F11" sqref="F11"/>
    </sheetView>
  </sheetViews>
  <sheetFormatPr defaultRowHeight="12.75"/>
  <cols>
    <col min="9" max="9" width="9.7109375" bestFit="1" customWidth="1"/>
  </cols>
  <sheetData>
    <row r="1" spans="1:10">
      <c r="A1" s="154" t="s">
        <v>83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>
      <c r="A2" s="154" t="s">
        <v>234</v>
      </c>
      <c r="B2" s="154"/>
      <c r="C2" s="154"/>
      <c r="D2" s="154"/>
      <c r="E2" s="154"/>
      <c r="F2" s="154"/>
      <c r="G2" s="154"/>
      <c r="H2" s="154"/>
      <c r="I2" s="154"/>
      <c r="J2" s="154"/>
    </row>
    <row r="4" spans="1:10">
      <c r="A4" s="111" t="s">
        <v>186</v>
      </c>
    </row>
    <row r="6" spans="1:10">
      <c r="A6" s="95" t="s">
        <v>187</v>
      </c>
      <c r="I6" s="112">
        <v>2000</v>
      </c>
    </row>
    <row r="7" spans="1:10">
      <c r="A7" s="95" t="s">
        <v>188</v>
      </c>
      <c r="I7" s="95" t="s">
        <v>189</v>
      </c>
    </row>
    <row r="8" spans="1:10">
      <c r="A8" s="95" t="s">
        <v>190</v>
      </c>
      <c r="I8" s="95" t="s">
        <v>189</v>
      </c>
    </row>
    <row r="10" spans="1:10">
      <c r="A10" s="111" t="s">
        <v>192</v>
      </c>
    </row>
    <row r="12" spans="1:10">
      <c r="A12" s="95" t="s">
        <v>193</v>
      </c>
      <c r="I12" s="95" t="s">
        <v>191</v>
      </c>
    </row>
    <row r="13" spans="1:10">
      <c r="A13" s="95" t="s">
        <v>194</v>
      </c>
      <c r="I13" s="95" t="s">
        <v>195</v>
      </c>
    </row>
    <row r="14" spans="1:10">
      <c r="A14" s="95" t="s">
        <v>196</v>
      </c>
      <c r="I14" s="95" t="s">
        <v>235</v>
      </c>
    </row>
    <row r="15" spans="1:10">
      <c r="A15" s="95" t="s">
        <v>216</v>
      </c>
      <c r="I15" s="95" t="s">
        <v>195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41"/>
  <sheetViews>
    <sheetView tabSelected="1" workbookViewId="0">
      <selection activeCell="G17" sqref="G17"/>
    </sheetView>
  </sheetViews>
  <sheetFormatPr defaultRowHeight="12.75"/>
  <cols>
    <col min="2" max="2" width="0.7109375" customWidth="1"/>
    <col min="3" max="3" width="5.7109375" customWidth="1"/>
    <col min="4" max="4" width="8.28515625" customWidth="1"/>
    <col min="5" max="9" width="12.28515625" customWidth="1"/>
    <col min="13" max="13" width="10.28515625" style="92" bestFit="1" customWidth="1"/>
    <col min="14" max="16" width="9.140625" style="92"/>
  </cols>
  <sheetData>
    <row r="1" spans="1:16" ht="15.75" customHeight="1">
      <c r="A1" s="155" t="s">
        <v>83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6" ht="15.75" customHeight="1">
      <c r="A2" s="155" t="s">
        <v>236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6" ht="15.75" customHeight="1">
      <c r="A3" s="155" t="s">
        <v>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6" ht="15.75">
      <c r="A4" s="9"/>
      <c r="B4" s="9"/>
      <c r="C4" s="9"/>
    </row>
    <row r="5" spans="1:16" ht="15.75">
      <c r="A5" s="9"/>
      <c r="B5" s="22"/>
      <c r="C5" s="22" t="s">
        <v>9</v>
      </c>
      <c r="D5" s="22" t="s">
        <v>9</v>
      </c>
      <c r="E5" s="22"/>
      <c r="F5" s="61"/>
      <c r="G5" s="22"/>
      <c r="H5" s="22"/>
      <c r="I5" s="22"/>
      <c r="J5" s="9"/>
    </row>
    <row r="6" spans="1:16" ht="15.75">
      <c r="A6" s="9"/>
      <c r="B6" s="9"/>
      <c r="C6" s="9"/>
      <c r="D6" s="62" t="s">
        <v>18</v>
      </c>
      <c r="E6" s="62" t="s">
        <v>63</v>
      </c>
      <c r="F6" s="62" t="s">
        <v>64</v>
      </c>
      <c r="G6" s="62" t="s">
        <v>65</v>
      </c>
      <c r="H6" s="62" t="s">
        <v>66</v>
      </c>
      <c r="I6" s="62" t="s">
        <v>67</v>
      </c>
      <c r="J6" s="9"/>
    </row>
    <row r="7" spans="1:16" ht="18.75">
      <c r="A7" s="9"/>
      <c r="B7" s="9"/>
      <c r="C7" s="9"/>
      <c r="D7" s="63">
        <v>0</v>
      </c>
      <c r="E7" s="130">
        <v>47202</v>
      </c>
      <c r="F7" s="130">
        <v>41490</v>
      </c>
      <c r="G7" s="130">
        <v>37947</v>
      </c>
      <c r="H7" s="130">
        <v>37947</v>
      </c>
      <c r="I7" s="130">
        <v>27095</v>
      </c>
      <c r="J7" s="64" t="s">
        <v>68</v>
      </c>
      <c r="K7" s="64"/>
      <c r="M7"/>
      <c r="N7"/>
      <c r="O7"/>
      <c r="P7"/>
    </row>
    <row r="8" spans="1:16" ht="18.75">
      <c r="A8" s="9"/>
      <c r="B8" s="9"/>
      <c r="C8" s="9"/>
      <c r="D8" s="63">
        <v>1</v>
      </c>
      <c r="E8" s="130">
        <v>47639</v>
      </c>
      <c r="F8" s="130">
        <v>41824</v>
      </c>
      <c r="G8" s="130">
        <v>38531</v>
      </c>
      <c r="H8" s="130">
        <v>38531</v>
      </c>
      <c r="I8" s="130">
        <v>27095</v>
      </c>
      <c r="J8" s="9"/>
      <c r="M8"/>
      <c r="N8"/>
      <c r="O8"/>
      <c r="P8"/>
    </row>
    <row r="9" spans="1:16" ht="18.75">
      <c r="A9" s="9"/>
      <c r="B9" s="9"/>
      <c r="C9" s="9"/>
      <c r="D9" s="63">
        <v>2</v>
      </c>
      <c r="E9" s="130">
        <v>47766</v>
      </c>
      <c r="F9" s="130">
        <v>41950</v>
      </c>
      <c r="G9" s="130">
        <v>38660</v>
      </c>
      <c r="H9" s="130">
        <v>38660</v>
      </c>
      <c r="I9" s="130">
        <v>27095</v>
      </c>
      <c r="J9" s="64" t="s">
        <v>69</v>
      </c>
      <c r="K9" s="64"/>
      <c r="M9"/>
      <c r="N9"/>
      <c r="O9"/>
      <c r="P9"/>
    </row>
    <row r="10" spans="1:16" ht="18.75">
      <c r="A10" s="9"/>
      <c r="B10" s="9"/>
      <c r="C10" s="9"/>
      <c r="D10" s="63">
        <v>3</v>
      </c>
      <c r="E10" s="130">
        <v>47891</v>
      </c>
      <c r="F10" s="130">
        <v>42173</v>
      </c>
      <c r="G10" s="130">
        <v>38789</v>
      </c>
      <c r="H10" s="130">
        <v>38789</v>
      </c>
      <c r="I10" s="130">
        <v>27095</v>
      </c>
      <c r="J10" s="64" t="s">
        <v>70</v>
      </c>
      <c r="K10" s="64"/>
      <c r="M10"/>
      <c r="N10"/>
      <c r="O10"/>
      <c r="P10"/>
    </row>
    <row r="11" spans="1:16" ht="18.75">
      <c r="A11" s="9"/>
      <c r="B11" s="9"/>
      <c r="C11" s="9"/>
      <c r="D11" s="63">
        <v>4</v>
      </c>
      <c r="E11" s="130">
        <v>48019</v>
      </c>
      <c r="F11" s="130">
        <v>42836</v>
      </c>
      <c r="G11" s="130">
        <v>38915</v>
      </c>
      <c r="H11" s="130">
        <v>38915</v>
      </c>
      <c r="I11" s="130">
        <v>27095</v>
      </c>
      <c r="J11" s="9"/>
      <c r="M11"/>
      <c r="N11"/>
      <c r="O11"/>
      <c r="P11"/>
    </row>
    <row r="12" spans="1:16" ht="18.75">
      <c r="A12" s="9"/>
      <c r="B12" s="9"/>
      <c r="C12" s="9"/>
      <c r="D12" s="63">
        <v>5</v>
      </c>
      <c r="E12" s="130">
        <v>48144</v>
      </c>
      <c r="F12" s="130">
        <v>43544</v>
      </c>
      <c r="G12" s="130">
        <v>39043</v>
      </c>
      <c r="H12" s="130">
        <v>39043</v>
      </c>
      <c r="I12" s="130">
        <v>27095</v>
      </c>
      <c r="J12" s="64" t="s">
        <v>71</v>
      </c>
      <c r="K12" s="64"/>
      <c r="M12"/>
      <c r="N12"/>
      <c r="O12"/>
      <c r="P12"/>
    </row>
    <row r="13" spans="1:16" ht="18.75">
      <c r="A13" s="9"/>
      <c r="B13" s="9"/>
      <c r="C13" s="9"/>
      <c r="D13" s="63">
        <v>6</v>
      </c>
      <c r="E13" s="130">
        <v>48272</v>
      </c>
      <c r="F13" s="130">
        <v>44226</v>
      </c>
      <c r="G13" s="130">
        <v>39581</v>
      </c>
      <c r="H13" s="130">
        <v>39581</v>
      </c>
      <c r="I13" s="130">
        <v>27095</v>
      </c>
      <c r="J13" s="64" t="s">
        <v>72</v>
      </c>
      <c r="K13" s="64"/>
      <c r="M13"/>
      <c r="N13"/>
      <c r="O13"/>
      <c r="P13"/>
    </row>
    <row r="14" spans="1:16" ht="18.75">
      <c r="A14" s="9"/>
      <c r="B14" s="9"/>
      <c r="C14" s="9"/>
      <c r="D14" s="63">
        <v>7</v>
      </c>
      <c r="E14" s="130">
        <v>48398</v>
      </c>
      <c r="F14" s="130">
        <v>44908</v>
      </c>
      <c r="G14" s="130">
        <v>40271</v>
      </c>
      <c r="H14" s="130">
        <v>40271</v>
      </c>
      <c r="I14" s="130">
        <v>27095</v>
      </c>
      <c r="J14" s="9"/>
      <c r="M14"/>
      <c r="N14"/>
      <c r="O14"/>
      <c r="P14"/>
    </row>
    <row r="15" spans="1:16" ht="18.75">
      <c r="A15" s="9"/>
      <c r="B15" s="9"/>
      <c r="C15" s="9"/>
      <c r="D15" s="63">
        <v>8</v>
      </c>
      <c r="E15" s="130">
        <v>48650</v>
      </c>
      <c r="F15" s="130">
        <v>45617</v>
      </c>
      <c r="G15" s="130">
        <v>41252</v>
      </c>
      <c r="H15" s="130">
        <v>41252</v>
      </c>
      <c r="I15" s="130">
        <v>27095</v>
      </c>
      <c r="J15" s="9"/>
      <c r="M15"/>
      <c r="N15"/>
      <c r="O15"/>
      <c r="P15"/>
    </row>
    <row r="16" spans="1:16" ht="18.75">
      <c r="A16" s="9"/>
      <c r="B16" s="9"/>
      <c r="C16" s="9"/>
      <c r="D16" s="63">
        <v>9</v>
      </c>
      <c r="E16" s="130">
        <v>49231</v>
      </c>
      <c r="F16" s="130">
        <v>46273</v>
      </c>
      <c r="G16" s="130">
        <v>41894</v>
      </c>
      <c r="H16" s="130">
        <v>41894</v>
      </c>
      <c r="I16" s="130">
        <v>27095</v>
      </c>
      <c r="J16" s="9"/>
      <c r="M16"/>
      <c r="N16"/>
      <c r="O16"/>
      <c r="P16"/>
    </row>
    <row r="17" spans="1:16" ht="18.75">
      <c r="A17" s="9"/>
      <c r="B17" s="9"/>
      <c r="C17" s="9"/>
      <c r="D17" s="63">
        <v>10</v>
      </c>
      <c r="E17" s="130">
        <v>50125</v>
      </c>
      <c r="F17" s="130">
        <v>47008</v>
      </c>
      <c r="G17" s="130">
        <v>43331</v>
      </c>
      <c r="H17" s="130">
        <v>43331</v>
      </c>
      <c r="I17" s="130">
        <v>27095</v>
      </c>
      <c r="J17" s="9"/>
      <c r="M17"/>
      <c r="N17"/>
      <c r="O17"/>
      <c r="P17"/>
    </row>
    <row r="18" spans="1:16" ht="18.75">
      <c r="A18" s="9"/>
      <c r="B18" s="9"/>
      <c r="C18" s="9"/>
      <c r="D18" s="63">
        <v>11</v>
      </c>
      <c r="E18" s="130">
        <v>50924</v>
      </c>
      <c r="F18" s="130">
        <v>48137</v>
      </c>
      <c r="G18" s="130">
        <v>44011</v>
      </c>
      <c r="H18" s="130">
        <v>44011</v>
      </c>
      <c r="I18" s="130">
        <v>27095</v>
      </c>
      <c r="J18" s="9"/>
      <c r="M18"/>
      <c r="N18"/>
      <c r="O18"/>
      <c r="P18"/>
    </row>
    <row r="19" spans="1:16" ht="18.75">
      <c r="A19" s="9"/>
      <c r="B19" s="9"/>
      <c r="C19" s="9"/>
      <c r="D19" s="63">
        <v>12</v>
      </c>
      <c r="E19" s="130">
        <v>52097</v>
      </c>
      <c r="F19" s="130">
        <v>49131</v>
      </c>
      <c r="G19" s="130">
        <v>44522</v>
      </c>
      <c r="H19" s="130">
        <v>44522</v>
      </c>
      <c r="I19" s="130">
        <v>27095</v>
      </c>
      <c r="J19" s="9"/>
      <c r="M19"/>
      <c r="N19"/>
      <c r="O19"/>
      <c r="P19"/>
    </row>
    <row r="20" spans="1:16" ht="18.75">
      <c r="A20" s="9"/>
      <c r="B20" s="9"/>
      <c r="C20" s="9"/>
      <c r="D20" s="63">
        <v>13</v>
      </c>
      <c r="E20" s="130">
        <v>53710</v>
      </c>
      <c r="F20" s="130">
        <v>49916</v>
      </c>
      <c r="G20" s="130">
        <v>46744</v>
      </c>
      <c r="H20" s="130">
        <v>46744</v>
      </c>
      <c r="I20" s="130">
        <v>27095</v>
      </c>
      <c r="J20" s="9"/>
      <c r="M20"/>
      <c r="N20"/>
      <c r="O20"/>
      <c r="P20"/>
    </row>
    <row r="21" spans="1:16" ht="18.75">
      <c r="A21" s="9"/>
      <c r="B21" s="9"/>
      <c r="C21" s="9"/>
      <c r="D21" s="63">
        <v>14</v>
      </c>
      <c r="E21" s="130">
        <v>54983</v>
      </c>
      <c r="F21" s="130">
        <v>50727</v>
      </c>
      <c r="G21" s="130">
        <v>47584</v>
      </c>
      <c r="H21" s="130">
        <v>47584</v>
      </c>
      <c r="I21" s="130">
        <v>27095</v>
      </c>
      <c r="J21" s="9"/>
      <c r="M21"/>
      <c r="N21"/>
      <c r="O21"/>
      <c r="P21"/>
    </row>
    <row r="22" spans="1:16" ht="18.75">
      <c r="A22" s="9"/>
      <c r="B22" s="9"/>
      <c r="C22" s="9"/>
      <c r="D22" s="63">
        <v>15</v>
      </c>
      <c r="E22" s="130">
        <v>55988</v>
      </c>
      <c r="F22" s="130">
        <v>51648</v>
      </c>
      <c r="G22" s="130">
        <v>48340</v>
      </c>
      <c r="H22" s="130">
        <v>48340</v>
      </c>
      <c r="I22" s="130">
        <v>27095</v>
      </c>
      <c r="J22" s="9"/>
      <c r="M22"/>
      <c r="N22"/>
      <c r="O22"/>
      <c r="P22"/>
    </row>
    <row r="23" spans="1:16" ht="18.75">
      <c r="A23" s="9"/>
      <c r="B23" s="9"/>
      <c r="C23" s="9"/>
      <c r="D23" s="63">
        <v>16</v>
      </c>
      <c r="E23" s="130">
        <v>56893</v>
      </c>
      <c r="F23" s="130">
        <v>52476</v>
      </c>
      <c r="G23" s="130">
        <v>48546</v>
      </c>
      <c r="H23" s="130">
        <v>48546</v>
      </c>
      <c r="I23" s="130">
        <v>27095</v>
      </c>
      <c r="J23" s="9"/>
      <c r="M23"/>
      <c r="N23"/>
      <c r="O23"/>
      <c r="P23"/>
    </row>
    <row r="24" spans="1:16" ht="18.75">
      <c r="A24" s="9"/>
      <c r="B24" s="9"/>
      <c r="C24" s="9"/>
      <c r="D24" s="63">
        <v>17</v>
      </c>
      <c r="E24" s="130">
        <v>57055</v>
      </c>
      <c r="F24" s="130">
        <v>52638</v>
      </c>
      <c r="G24" s="130">
        <v>48707</v>
      </c>
      <c r="H24" s="130">
        <v>48707</v>
      </c>
      <c r="I24" s="130">
        <v>27095</v>
      </c>
      <c r="J24" s="9"/>
      <c r="M24"/>
      <c r="N24"/>
      <c r="O24"/>
      <c r="P24"/>
    </row>
    <row r="25" spans="1:16" ht="18.75">
      <c r="A25" s="9"/>
      <c r="B25" s="9"/>
      <c r="C25" s="9"/>
      <c r="D25" s="63">
        <v>18</v>
      </c>
      <c r="E25" s="130">
        <v>57218</v>
      </c>
      <c r="F25" s="130">
        <v>52798</v>
      </c>
      <c r="G25" s="130">
        <v>49534</v>
      </c>
      <c r="H25" s="130">
        <v>49534</v>
      </c>
      <c r="I25" s="130">
        <v>27095</v>
      </c>
      <c r="J25" s="9"/>
      <c r="M25"/>
      <c r="N25"/>
      <c r="O25"/>
      <c r="P25"/>
    </row>
    <row r="26" spans="1:16" ht="18.75">
      <c r="A26" s="9"/>
      <c r="B26" s="9"/>
      <c r="C26" s="9"/>
      <c r="D26" s="63">
        <v>19</v>
      </c>
      <c r="E26" s="130">
        <v>57377</v>
      </c>
      <c r="F26" s="130">
        <v>52873</v>
      </c>
      <c r="G26" s="130">
        <v>50325</v>
      </c>
      <c r="H26" s="130">
        <v>50325</v>
      </c>
      <c r="I26" s="130">
        <v>27095</v>
      </c>
      <c r="J26" s="9"/>
      <c r="M26"/>
      <c r="N26"/>
      <c r="O26"/>
      <c r="P26"/>
    </row>
    <row r="27" spans="1:16" ht="18.75">
      <c r="A27" s="9"/>
      <c r="B27" s="9"/>
      <c r="C27" s="9"/>
      <c r="D27" s="63">
        <v>20</v>
      </c>
      <c r="E27" s="130">
        <v>58134</v>
      </c>
      <c r="F27" s="130">
        <v>53769</v>
      </c>
      <c r="G27" s="130">
        <v>50448</v>
      </c>
      <c r="H27" s="130">
        <v>50448</v>
      </c>
      <c r="I27" s="130">
        <v>27095</v>
      </c>
      <c r="J27" s="9"/>
      <c r="M27"/>
      <c r="N27"/>
      <c r="O27"/>
      <c r="P27"/>
    </row>
    <row r="28" spans="1:16" ht="18.75">
      <c r="A28" s="9"/>
      <c r="B28" s="9"/>
      <c r="C28" s="9"/>
      <c r="D28" s="63">
        <v>21</v>
      </c>
      <c r="E28" s="130">
        <v>59074</v>
      </c>
      <c r="F28" s="130">
        <v>54632</v>
      </c>
      <c r="G28" s="130">
        <v>50664</v>
      </c>
      <c r="H28" s="130">
        <v>50664</v>
      </c>
      <c r="I28" s="130">
        <v>27095</v>
      </c>
      <c r="J28" s="9"/>
      <c r="M28"/>
      <c r="N28"/>
      <c r="O28"/>
      <c r="P28"/>
    </row>
    <row r="29" spans="1:16" ht="18.75">
      <c r="A29" s="9"/>
      <c r="B29" s="9"/>
      <c r="C29" s="9"/>
      <c r="D29" s="63">
        <v>22</v>
      </c>
      <c r="E29" s="130">
        <v>59237</v>
      </c>
      <c r="F29" s="130">
        <v>54795</v>
      </c>
      <c r="G29" s="130">
        <v>50827</v>
      </c>
      <c r="H29" s="130">
        <v>50827</v>
      </c>
      <c r="I29" s="130">
        <v>27095</v>
      </c>
      <c r="J29" s="9"/>
      <c r="M29"/>
      <c r="N29"/>
      <c r="O29"/>
      <c r="P29"/>
    </row>
    <row r="30" spans="1:16" ht="18.75">
      <c r="A30" s="9"/>
      <c r="B30" s="9"/>
      <c r="C30" s="9"/>
      <c r="D30" s="63">
        <v>23</v>
      </c>
      <c r="E30" s="130">
        <v>59399</v>
      </c>
      <c r="F30" s="130">
        <v>54954</v>
      </c>
      <c r="G30" s="130">
        <v>51745</v>
      </c>
      <c r="H30" s="130">
        <v>51745</v>
      </c>
      <c r="I30" s="130">
        <v>27095</v>
      </c>
      <c r="J30" s="9"/>
      <c r="M30"/>
      <c r="N30"/>
      <c r="O30"/>
      <c r="P30"/>
    </row>
    <row r="31" spans="1:16" ht="18.75">
      <c r="A31" s="9"/>
      <c r="B31" s="9"/>
      <c r="C31" s="9"/>
      <c r="D31" s="63">
        <v>24</v>
      </c>
      <c r="E31" s="130">
        <v>59559</v>
      </c>
      <c r="F31" s="130">
        <v>55116</v>
      </c>
      <c r="G31" s="130">
        <v>52999</v>
      </c>
      <c r="H31" s="130">
        <v>52999</v>
      </c>
      <c r="I31" s="130">
        <v>27095</v>
      </c>
      <c r="J31" s="9"/>
      <c r="M31"/>
      <c r="N31"/>
      <c r="O31"/>
      <c r="P31"/>
    </row>
    <row r="32" spans="1:16" ht="18.75">
      <c r="A32" s="9"/>
      <c r="B32" s="9"/>
      <c r="C32" s="9"/>
      <c r="D32" s="63">
        <v>25</v>
      </c>
      <c r="E32" s="130">
        <v>59724</v>
      </c>
      <c r="F32" s="130">
        <v>55275</v>
      </c>
      <c r="G32" s="130">
        <v>54380</v>
      </c>
      <c r="H32" s="130">
        <v>54380</v>
      </c>
      <c r="I32" s="130">
        <v>27095</v>
      </c>
      <c r="J32" s="9"/>
      <c r="M32"/>
      <c r="N32"/>
      <c r="O32"/>
      <c r="P32"/>
    </row>
    <row r="33" spans="1:16" ht="18.75">
      <c r="A33" s="9"/>
      <c r="B33" s="9"/>
      <c r="C33" s="9"/>
      <c r="D33" s="63">
        <v>26</v>
      </c>
      <c r="E33" s="130">
        <v>60139</v>
      </c>
      <c r="F33" s="130">
        <v>55790</v>
      </c>
      <c r="G33" s="130">
        <v>55509</v>
      </c>
      <c r="H33" s="130">
        <v>55509</v>
      </c>
      <c r="I33" s="130">
        <v>27095</v>
      </c>
      <c r="J33" s="9"/>
      <c r="M33"/>
      <c r="N33"/>
      <c r="O33"/>
      <c r="P33"/>
    </row>
    <row r="34" spans="1:16" ht="18.75">
      <c r="A34" s="9"/>
      <c r="B34" s="9"/>
      <c r="C34" s="9"/>
      <c r="D34" s="63">
        <v>27</v>
      </c>
      <c r="E34" s="130">
        <v>61115</v>
      </c>
      <c r="F34" s="130">
        <v>56689</v>
      </c>
      <c r="G34" s="130">
        <v>56404</v>
      </c>
      <c r="H34" s="130">
        <v>56404</v>
      </c>
      <c r="I34" s="130">
        <v>27095</v>
      </c>
      <c r="J34" s="9"/>
      <c r="M34"/>
      <c r="N34"/>
      <c r="O34"/>
      <c r="P34"/>
    </row>
    <row r="35" spans="1:16" ht="18.75">
      <c r="A35" s="9"/>
      <c r="B35" s="9"/>
      <c r="C35" s="9"/>
      <c r="D35" s="65">
        <v>28</v>
      </c>
      <c r="E35" s="130">
        <v>61273</v>
      </c>
      <c r="F35" s="130">
        <v>56845</v>
      </c>
      <c r="G35" s="130">
        <v>56529</v>
      </c>
      <c r="H35" s="130">
        <v>56529</v>
      </c>
      <c r="I35" s="130">
        <v>27095</v>
      </c>
      <c r="J35" s="9"/>
      <c r="M35"/>
      <c r="N35"/>
      <c r="O35"/>
      <c r="P35"/>
    </row>
    <row r="36" spans="1:16" ht="18.75">
      <c r="A36" s="9"/>
      <c r="B36" s="9"/>
      <c r="C36" s="9"/>
      <c r="D36" s="65">
        <v>29</v>
      </c>
      <c r="E36" s="130">
        <v>61427</v>
      </c>
      <c r="F36" s="130">
        <v>56999</v>
      </c>
      <c r="G36" s="130">
        <v>56657</v>
      </c>
      <c r="H36" s="130">
        <v>56657</v>
      </c>
      <c r="I36" s="130">
        <v>27095</v>
      </c>
      <c r="J36" s="9"/>
      <c r="M36"/>
      <c r="N36"/>
      <c r="O36"/>
      <c r="P36"/>
    </row>
    <row r="37" spans="1:16" ht="18.75">
      <c r="A37" s="9"/>
      <c r="B37" s="9"/>
      <c r="C37" s="9"/>
      <c r="D37" s="65">
        <v>30</v>
      </c>
      <c r="E37" s="130">
        <v>61583</v>
      </c>
      <c r="F37" s="130">
        <v>57156</v>
      </c>
      <c r="G37" s="130">
        <v>56786</v>
      </c>
      <c r="H37" s="130">
        <v>56786</v>
      </c>
      <c r="I37" s="130">
        <v>27095</v>
      </c>
      <c r="J37" s="9"/>
      <c r="M37"/>
      <c r="N37"/>
      <c r="O37"/>
      <c r="P37"/>
    </row>
    <row r="38" spans="1:16" ht="18.75">
      <c r="A38" s="9"/>
      <c r="B38" s="9"/>
      <c r="C38" s="9"/>
      <c r="D38" s="65" t="s">
        <v>85</v>
      </c>
      <c r="E38" s="130">
        <v>61832</v>
      </c>
      <c r="F38" s="130">
        <v>57412</v>
      </c>
      <c r="G38" s="130">
        <v>56914</v>
      </c>
      <c r="H38" s="130">
        <v>56914</v>
      </c>
      <c r="I38" s="130">
        <v>27095</v>
      </c>
      <c r="J38" s="9"/>
      <c r="M38"/>
      <c r="N38"/>
      <c r="O38"/>
      <c r="P38"/>
    </row>
    <row r="40" spans="1:16">
      <c r="A40" s="149" t="s">
        <v>79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</row>
    <row r="41" spans="1:16">
      <c r="A41" s="149" t="s">
        <v>149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</row>
  </sheetData>
  <mergeCells count="5">
    <mergeCell ref="A40:K40"/>
    <mergeCell ref="A41:K41"/>
    <mergeCell ref="A1:K1"/>
    <mergeCell ref="A2:K2"/>
    <mergeCell ref="A3:K3"/>
  </mergeCells>
  <phoneticPr fontId="0" type="noConversion"/>
  <pageMargins left="0.5" right="0.75" top="1" bottom="1" header="0.5" footer="0.5"/>
  <pageSetup scale="90" fitToHeight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3"/>
  <sheetViews>
    <sheetView workbookViewId="0">
      <selection activeCell="D13" sqref="D13"/>
    </sheetView>
  </sheetViews>
  <sheetFormatPr defaultRowHeight="12.75"/>
  <cols>
    <col min="7" max="7" width="12.85546875" bestFit="1" customWidth="1"/>
    <col min="8" max="8" width="10.140625" customWidth="1"/>
    <col min="10" max="10" width="10.28515625" style="97" bestFit="1" customWidth="1"/>
  </cols>
  <sheetData>
    <row r="1" spans="1:10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10">
      <c r="A2" s="142" t="s">
        <v>96</v>
      </c>
      <c r="B2" s="142"/>
      <c r="C2" s="142"/>
      <c r="D2" s="142"/>
      <c r="E2" s="142"/>
      <c r="F2" s="142"/>
      <c r="G2" s="142"/>
      <c r="H2" s="142"/>
      <c r="I2" s="142"/>
    </row>
    <row r="3" spans="1:10">
      <c r="A3" s="142" t="s">
        <v>223</v>
      </c>
      <c r="B3" s="142"/>
      <c r="C3" s="142"/>
      <c r="D3" s="142"/>
      <c r="E3" s="142"/>
      <c r="F3" s="142"/>
      <c r="G3" s="142"/>
      <c r="H3" s="142"/>
      <c r="I3" s="142"/>
    </row>
    <row r="4" spans="1:10">
      <c r="A4" s="142" t="s">
        <v>9</v>
      </c>
      <c r="B4" s="142"/>
      <c r="C4" s="142"/>
      <c r="D4" s="142"/>
      <c r="E4" s="142"/>
      <c r="F4" s="142"/>
      <c r="G4" s="142"/>
      <c r="H4" s="142"/>
      <c r="I4" s="142"/>
    </row>
    <row r="5" spans="1:10">
      <c r="C5" s="2" t="s">
        <v>18</v>
      </c>
      <c r="D5" s="3"/>
      <c r="E5" s="18" t="s">
        <v>23</v>
      </c>
      <c r="F5" s="18"/>
      <c r="G5" s="84" t="s">
        <v>73</v>
      </c>
      <c r="H5" s="20"/>
      <c r="I5" s="19"/>
    </row>
    <row r="6" spans="1:10" ht="12.95" customHeight="1">
      <c r="C6" s="12">
        <v>0</v>
      </c>
      <c r="D6" s="9"/>
      <c r="E6" s="31">
        <f>+G6/205/8</f>
        <v>12.991201219512195</v>
      </c>
      <c r="F6" s="31"/>
      <c r="G6" s="122">
        <v>21305.57</v>
      </c>
      <c r="H6" s="21"/>
      <c r="I6" s="9"/>
      <c r="J6"/>
    </row>
    <row r="7" spans="1:10" ht="12.95" customHeight="1">
      <c r="C7" s="12">
        <v>1</v>
      </c>
      <c r="D7" s="9"/>
      <c r="E7" s="31">
        <f t="shared" ref="E7:E46" si="0">+G7/205/8</f>
        <v>13.619701219512196</v>
      </c>
      <c r="F7" s="31"/>
      <c r="G7" s="122">
        <v>22336.31</v>
      </c>
      <c r="H7" s="21"/>
      <c r="I7" s="9"/>
      <c r="J7"/>
    </row>
    <row r="8" spans="1:10" ht="12.95" customHeight="1">
      <c r="C8" s="12">
        <v>2</v>
      </c>
      <c r="D8" s="9"/>
      <c r="E8" s="31">
        <f t="shared" si="0"/>
        <v>14.474701219512195</v>
      </c>
      <c r="F8" s="31"/>
      <c r="G8" s="122">
        <v>23738.51</v>
      </c>
      <c r="H8" s="21"/>
      <c r="I8" s="9"/>
      <c r="J8"/>
    </row>
    <row r="9" spans="1:10" ht="12.95" customHeight="1">
      <c r="C9" s="12">
        <v>3</v>
      </c>
      <c r="D9" s="9"/>
      <c r="E9" s="31">
        <f t="shared" si="0"/>
        <v>15.000097560975609</v>
      </c>
      <c r="F9" s="31"/>
      <c r="G9" s="122">
        <v>24600.16</v>
      </c>
      <c r="H9" s="21"/>
      <c r="I9" s="9"/>
      <c r="J9"/>
    </row>
    <row r="10" spans="1:10" ht="12.95" customHeight="1">
      <c r="C10" s="12">
        <v>4</v>
      </c>
      <c r="D10" s="9"/>
      <c r="E10" s="31">
        <f t="shared" si="0"/>
        <v>15.133999999999999</v>
      </c>
      <c r="F10" s="31"/>
      <c r="G10" s="122">
        <v>24819.759999999998</v>
      </c>
      <c r="H10" s="21"/>
      <c r="I10" s="9"/>
      <c r="J10"/>
    </row>
    <row r="11" spans="1:10" ht="12.95" customHeight="1">
      <c r="C11" s="12">
        <v>5</v>
      </c>
      <c r="D11" s="9"/>
      <c r="E11" s="31">
        <f t="shared" si="0"/>
        <v>15.247402439024391</v>
      </c>
      <c r="F11" s="31"/>
      <c r="G11" s="122">
        <v>25005.74</v>
      </c>
      <c r="H11" s="21"/>
      <c r="I11" s="9"/>
      <c r="J11"/>
    </row>
    <row r="12" spans="1:10" ht="12.95" customHeight="1">
      <c r="C12" s="12">
        <v>6</v>
      </c>
      <c r="D12" s="9"/>
      <c r="E12" s="31">
        <f t="shared" si="0"/>
        <v>15.360701219512194</v>
      </c>
      <c r="F12" s="31"/>
      <c r="G12" s="122">
        <v>25191.55</v>
      </c>
      <c r="H12" s="21"/>
      <c r="I12" s="9"/>
      <c r="J12"/>
    </row>
    <row r="13" spans="1:10" ht="12.95" customHeight="1">
      <c r="C13" s="12">
        <v>7</v>
      </c>
      <c r="D13" s="9"/>
      <c r="E13" s="31">
        <f t="shared" si="0"/>
        <v>15.422500000000001</v>
      </c>
      <c r="F13" s="31"/>
      <c r="G13" s="122">
        <v>25292.9</v>
      </c>
      <c r="H13" s="21"/>
      <c r="I13" s="9"/>
      <c r="J13"/>
    </row>
    <row r="14" spans="1:10" ht="12.95" customHeight="1">
      <c r="C14" s="12">
        <v>8</v>
      </c>
      <c r="D14" s="9"/>
      <c r="E14" s="31">
        <f t="shared" si="0"/>
        <v>15.49459756097561</v>
      </c>
      <c r="F14" s="31"/>
      <c r="G14" s="122">
        <v>25411.14</v>
      </c>
      <c r="H14" s="21"/>
      <c r="I14" s="9"/>
      <c r="J14"/>
    </row>
    <row r="15" spans="1:10" ht="12.95" customHeight="1">
      <c r="C15" s="12">
        <v>9</v>
      </c>
      <c r="D15" s="9"/>
      <c r="E15" s="31">
        <f t="shared" si="0"/>
        <v>15.566701219512195</v>
      </c>
      <c r="F15" s="31"/>
      <c r="G15" s="122">
        <v>25529.39</v>
      </c>
      <c r="H15" s="21"/>
      <c r="I15" s="9"/>
      <c r="J15"/>
    </row>
    <row r="16" spans="1:10" ht="12.95" customHeight="1">
      <c r="C16" s="12">
        <v>10</v>
      </c>
      <c r="D16" s="9"/>
      <c r="E16" s="31">
        <f t="shared" si="0"/>
        <v>15.628500000000001</v>
      </c>
      <c r="F16" s="31"/>
      <c r="G16" s="122">
        <v>25630.74</v>
      </c>
      <c r="H16" s="13"/>
      <c r="I16" s="9"/>
      <c r="J16"/>
    </row>
    <row r="17" spans="3:10" ht="12.95" customHeight="1">
      <c r="C17" s="12">
        <v>11</v>
      </c>
      <c r="D17" s="9"/>
      <c r="E17" s="31">
        <f t="shared" si="0"/>
        <v>15.834597560975611</v>
      </c>
      <c r="F17" s="31"/>
      <c r="G17" s="122">
        <v>25968.74</v>
      </c>
      <c r="H17" s="13"/>
      <c r="I17" s="9"/>
      <c r="J17"/>
    </row>
    <row r="18" spans="3:10" ht="12.95" customHeight="1">
      <c r="C18" s="12">
        <v>12</v>
      </c>
      <c r="D18" s="9" t="s">
        <v>9</v>
      </c>
      <c r="E18" s="31">
        <f t="shared" si="0"/>
        <v>15.968500000000001</v>
      </c>
      <c r="F18" s="31"/>
      <c r="G18" s="122">
        <v>26188.34</v>
      </c>
      <c r="H18" s="13"/>
      <c r="I18" s="9"/>
      <c r="J18"/>
    </row>
    <row r="19" spans="3:10" ht="12.95" customHeight="1">
      <c r="C19" s="12">
        <v>13</v>
      </c>
      <c r="D19" s="9"/>
      <c r="E19" s="31">
        <f t="shared" si="0"/>
        <v>16.143597560975611</v>
      </c>
      <c r="F19" s="31"/>
      <c r="G19" s="122">
        <v>26475.5</v>
      </c>
      <c r="H19" s="13"/>
      <c r="I19" s="9"/>
      <c r="J19"/>
    </row>
    <row r="20" spans="3:10" ht="12.95" customHeight="1">
      <c r="C20" s="15">
        <v>14</v>
      </c>
      <c r="D20" s="9"/>
      <c r="E20" s="31">
        <f t="shared" si="0"/>
        <v>16.349701219512195</v>
      </c>
      <c r="F20" s="31"/>
      <c r="G20" s="122">
        <v>26813.51</v>
      </c>
      <c r="H20" s="21"/>
      <c r="I20" s="9"/>
      <c r="J20"/>
    </row>
    <row r="21" spans="3:10" ht="12.95" customHeight="1">
      <c r="C21" s="15">
        <v>15</v>
      </c>
      <c r="D21" s="22"/>
      <c r="E21" s="31">
        <f t="shared" si="0"/>
        <v>16.555701219512194</v>
      </c>
      <c r="F21" s="26"/>
      <c r="G21" s="122">
        <v>27151.35</v>
      </c>
      <c r="H21" s="22"/>
      <c r="I21" s="22"/>
      <c r="J21"/>
    </row>
    <row r="22" spans="3:10" ht="12.95" customHeight="1">
      <c r="C22" s="15">
        <v>16</v>
      </c>
      <c r="E22" s="31">
        <f t="shared" si="0"/>
        <v>16.741201219512195</v>
      </c>
      <c r="F22" s="26"/>
      <c r="G22" s="122">
        <v>27455.57</v>
      </c>
      <c r="I22" s="9"/>
      <c r="J22"/>
    </row>
    <row r="23" spans="3:10" ht="12.95" customHeight="1">
      <c r="C23" s="15">
        <v>17</v>
      </c>
      <c r="E23" s="31">
        <f t="shared" si="0"/>
        <v>16.926597560975608</v>
      </c>
      <c r="F23" s="26"/>
      <c r="G23" s="122">
        <v>27759.62</v>
      </c>
      <c r="I23" s="9"/>
      <c r="J23"/>
    </row>
    <row r="24" spans="3:10" ht="12.95" customHeight="1">
      <c r="C24" s="15">
        <v>18</v>
      </c>
      <c r="E24" s="31">
        <f t="shared" si="0"/>
        <v>17.132597560975608</v>
      </c>
      <c r="F24" s="26"/>
      <c r="G24" s="122">
        <v>28097.46</v>
      </c>
      <c r="I24" s="9"/>
      <c r="J24"/>
    </row>
    <row r="25" spans="3:10" ht="12.95" customHeight="1">
      <c r="C25" s="15">
        <v>19</v>
      </c>
      <c r="E25" s="31">
        <f t="shared" si="0"/>
        <v>17.338701219512195</v>
      </c>
      <c r="F25" s="26"/>
      <c r="G25" s="122">
        <v>28435.47</v>
      </c>
      <c r="I25" s="9"/>
      <c r="J25"/>
    </row>
    <row r="26" spans="3:10" ht="12.95" customHeight="1">
      <c r="C26" s="15">
        <v>20</v>
      </c>
      <c r="E26" s="31">
        <f t="shared" si="0"/>
        <v>17.53440243902439</v>
      </c>
      <c r="F26" s="26"/>
      <c r="G26" s="122">
        <v>28756.42</v>
      </c>
      <c r="I26" s="9"/>
      <c r="J26"/>
    </row>
    <row r="27" spans="3:10" ht="12.95" customHeight="1">
      <c r="C27" s="15">
        <v>21</v>
      </c>
      <c r="D27" s="22"/>
      <c r="E27" s="31">
        <f t="shared" si="0"/>
        <v>17.719798780487807</v>
      </c>
      <c r="F27" s="26"/>
      <c r="G27" s="122">
        <v>29060.47</v>
      </c>
      <c r="H27" s="22"/>
      <c r="I27" s="22"/>
      <c r="J27"/>
    </row>
    <row r="28" spans="3:10" ht="12.95" customHeight="1">
      <c r="C28" s="15">
        <v>22</v>
      </c>
      <c r="D28" s="22"/>
      <c r="E28" s="31">
        <f t="shared" si="0"/>
        <v>17.915597560975609</v>
      </c>
      <c r="F28" s="26"/>
      <c r="G28" s="122">
        <v>29381.58</v>
      </c>
      <c r="H28" s="22"/>
      <c r="I28" s="22"/>
      <c r="J28"/>
    </row>
    <row r="29" spans="3:10" ht="12.95" customHeight="1">
      <c r="C29" s="15">
        <v>23</v>
      </c>
      <c r="D29" s="22"/>
      <c r="E29" s="31">
        <f t="shared" si="0"/>
        <v>18.121597560975609</v>
      </c>
      <c r="F29" s="26"/>
      <c r="G29" s="122">
        <v>29719.42</v>
      </c>
      <c r="H29" s="22"/>
      <c r="I29" s="22"/>
      <c r="J29"/>
    </row>
    <row r="30" spans="3:10" ht="12.95" customHeight="1">
      <c r="C30" s="15">
        <v>24</v>
      </c>
      <c r="D30" s="22"/>
      <c r="E30" s="31">
        <f t="shared" si="0"/>
        <v>18.317402439024391</v>
      </c>
      <c r="F30" s="26"/>
      <c r="G30" s="122">
        <v>30040.54</v>
      </c>
      <c r="H30" s="22"/>
      <c r="I30" s="22"/>
      <c r="J30"/>
    </row>
    <row r="31" spans="3:10" ht="12.95" customHeight="1">
      <c r="C31" s="15">
        <v>25</v>
      </c>
      <c r="D31" s="22"/>
      <c r="E31" s="31">
        <f t="shared" si="0"/>
        <v>18.513097560975609</v>
      </c>
      <c r="F31" s="26"/>
      <c r="G31" s="122">
        <v>30361.48</v>
      </c>
      <c r="H31" s="22"/>
      <c r="I31" s="22"/>
      <c r="J31"/>
    </row>
    <row r="32" spans="3:10" ht="12.95" customHeight="1">
      <c r="C32" s="15">
        <v>26</v>
      </c>
      <c r="E32" s="31">
        <f t="shared" si="0"/>
        <v>18.708798780487804</v>
      </c>
      <c r="F32" s="26"/>
      <c r="G32" s="122">
        <v>30682.43</v>
      </c>
      <c r="I32" s="9"/>
      <c r="J32"/>
    </row>
    <row r="33" spans="2:10" ht="12.95" customHeight="1">
      <c r="C33" s="15">
        <v>27</v>
      </c>
      <c r="E33" s="31">
        <f t="shared" si="0"/>
        <v>18.894298780487805</v>
      </c>
      <c r="F33" s="26"/>
      <c r="G33" s="122">
        <v>30986.65</v>
      </c>
      <c r="I33" s="9"/>
      <c r="J33"/>
    </row>
    <row r="34" spans="2:10" ht="12.95" customHeight="1">
      <c r="C34" s="15">
        <v>28</v>
      </c>
      <c r="E34" s="31">
        <f t="shared" si="0"/>
        <v>19.16209756097561</v>
      </c>
      <c r="F34" s="26"/>
      <c r="G34" s="122">
        <v>31425.84</v>
      </c>
      <c r="I34" s="68"/>
      <c r="J34"/>
    </row>
    <row r="35" spans="2:10" ht="12.95" customHeight="1">
      <c r="C35" s="15">
        <v>29</v>
      </c>
      <c r="E35" s="31">
        <f t="shared" si="0"/>
        <v>19.29609756097561</v>
      </c>
      <c r="F35" s="26"/>
      <c r="G35" s="122">
        <v>31645.599999999999</v>
      </c>
      <c r="I35" s="68"/>
      <c r="J35"/>
    </row>
    <row r="36" spans="2:10" ht="12.95" customHeight="1">
      <c r="C36" s="15">
        <v>30</v>
      </c>
      <c r="E36" s="31">
        <f t="shared" si="0"/>
        <v>19.440298780487804</v>
      </c>
      <c r="F36" s="26"/>
      <c r="G36" s="122">
        <v>31882.09</v>
      </c>
      <c r="I36" s="68"/>
      <c r="J36"/>
    </row>
    <row r="37" spans="2:10" ht="12.95" customHeight="1">
      <c r="C37" s="15">
        <v>31</v>
      </c>
      <c r="E37" s="31">
        <f t="shared" si="0"/>
        <v>19.563902439024389</v>
      </c>
      <c r="F37" s="26"/>
      <c r="G37" s="122">
        <v>32084.799999999999</v>
      </c>
      <c r="I37" s="68"/>
      <c r="J37"/>
    </row>
    <row r="38" spans="2:10" ht="12.95" customHeight="1">
      <c r="C38" s="15">
        <v>32</v>
      </c>
      <c r="E38" s="31">
        <f t="shared" si="0"/>
        <v>19.697798780487805</v>
      </c>
      <c r="F38" s="26"/>
      <c r="G38" s="122">
        <v>32304.39</v>
      </c>
      <c r="I38" s="68"/>
      <c r="J38"/>
    </row>
    <row r="39" spans="2:10" ht="12.95" customHeight="1">
      <c r="C39" s="15">
        <v>33</v>
      </c>
      <c r="E39" s="31">
        <f t="shared" si="0"/>
        <v>19.8215</v>
      </c>
      <c r="F39" s="26"/>
      <c r="G39" s="122">
        <v>32507.26</v>
      </c>
      <c r="I39" s="68"/>
      <c r="J39"/>
    </row>
    <row r="40" spans="2:10" ht="12.95" customHeight="1">
      <c r="C40" s="15">
        <v>34</v>
      </c>
      <c r="E40" s="31">
        <f t="shared" si="0"/>
        <v>19.95540243902439</v>
      </c>
      <c r="F40" s="26"/>
      <c r="G40" s="122">
        <v>32726.86</v>
      </c>
      <c r="I40" s="68"/>
      <c r="J40"/>
    </row>
    <row r="41" spans="2:10" ht="12.95" customHeight="1">
      <c r="C41" s="15">
        <v>35</v>
      </c>
      <c r="E41" s="31">
        <f t="shared" si="0"/>
        <v>20.078999999999997</v>
      </c>
      <c r="F41" s="26"/>
      <c r="G41" s="122">
        <v>32929.56</v>
      </c>
      <c r="I41" s="68"/>
      <c r="J41"/>
    </row>
    <row r="42" spans="2:10" ht="12.95" customHeight="1">
      <c r="C42" s="15">
        <v>36</v>
      </c>
      <c r="E42" s="31">
        <f t="shared" si="0"/>
        <v>20.212902439024393</v>
      </c>
      <c r="F42" s="26"/>
      <c r="G42" s="122">
        <v>33149.160000000003</v>
      </c>
      <c r="I42" s="68"/>
      <c r="J42"/>
    </row>
    <row r="43" spans="2:10" ht="12.95" customHeight="1">
      <c r="C43" s="15">
        <v>37</v>
      </c>
      <c r="E43" s="31">
        <f t="shared" si="0"/>
        <v>20.357201219512195</v>
      </c>
      <c r="F43" s="26"/>
      <c r="G43" s="122">
        <v>33385.81</v>
      </c>
      <c r="I43" s="68"/>
      <c r="J43"/>
    </row>
    <row r="44" spans="2:10" ht="12.95" customHeight="1">
      <c r="C44" s="15">
        <v>38</v>
      </c>
      <c r="E44" s="31">
        <f t="shared" si="0"/>
        <v>20.480798780487806</v>
      </c>
      <c r="F44" s="26"/>
      <c r="G44" s="122">
        <v>33588.51</v>
      </c>
      <c r="I44" s="68"/>
      <c r="J44"/>
    </row>
    <row r="45" spans="2:10" ht="12.95" customHeight="1">
      <c r="C45" s="15">
        <v>39</v>
      </c>
      <c r="E45" s="31">
        <f t="shared" si="0"/>
        <v>20.614701219512195</v>
      </c>
      <c r="F45" s="26"/>
      <c r="G45" s="122">
        <v>33808.11</v>
      </c>
      <c r="I45" s="68"/>
      <c r="J45"/>
    </row>
    <row r="46" spans="2:10" ht="12.95" customHeight="1">
      <c r="C46" s="15">
        <v>40</v>
      </c>
      <c r="E46" s="31">
        <f t="shared" si="0"/>
        <v>20.738298780487803</v>
      </c>
      <c r="F46" s="26"/>
      <c r="G46" s="122">
        <v>34010.81</v>
      </c>
      <c r="I46" s="68"/>
      <c r="J46"/>
    </row>
    <row r="47" spans="2:10" ht="15.75">
      <c r="C47" s="15"/>
      <c r="E47" s="26"/>
      <c r="F47" s="26"/>
      <c r="G47" s="50"/>
      <c r="I47" s="68"/>
    </row>
    <row r="48" spans="2:10" ht="15.75">
      <c r="B48" t="s">
        <v>74</v>
      </c>
      <c r="C48" s="15"/>
      <c r="E48" s="26"/>
      <c r="F48" s="26"/>
      <c r="G48" s="50"/>
      <c r="I48" s="68"/>
    </row>
    <row r="49" spans="1:9">
      <c r="I49" s="19"/>
    </row>
    <row r="50" spans="1:9">
      <c r="A50" t="s">
        <v>9</v>
      </c>
    </row>
    <row r="51" spans="1:9">
      <c r="A51" t="s">
        <v>9</v>
      </c>
      <c r="B51" s="24"/>
      <c r="C51" s="22"/>
      <c r="D51" s="22"/>
      <c r="E51" s="22"/>
      <c r="F51" s="22"/>
      <c r="G51" s="22"/>
      <c r="H51" s="22"/>
      <c r="I51" s="22"/>
    </row>
    <row r="52" spans="1:9">
      <c r="A52" t="s">
        <v>9</v>
      </c>
      <c r="B52" s="22"/>
      <c r="C52" s="22"/>
      <c r="D52" s="22"/>
      <c r="E52" s="22"/>
      <c r="F52" s="22"/>
      <c r="G52" s="22"/>
      <c r="H52" s="22"/>
      <c r="I52" s="22"/>
    </row>
    <row r="53" spans="1:9">
      <c r="A53" t="s">
        <v>9</v>
      </c>
      <c r="B53" s="22"/>
      <c r="C53" s="22"/>
      <c r="D53" s="22"/>
      <c r="E53" s="22"/>
      <c r="F53" s="22"/>
      <c r="G53" s="22"/>
      <c r="H53" s="22"/>
      <c r="I53" s="22"/>
    </row>
  </sheetData>
  <mergeCells count="4">
    <mergeCell ref="A1:I1"/>
    <mergeCell ref="A2:I2"/>
    <mergeCell ref="A4:I4"/>
    <mergeCell ref="A3:I3"/>
  </mergeCells>
  <phoneticPr fontId="0" type="noConversion"/>
  <pageMargins left="0.5" right="0.5" top="0.75" bottom="0.25" header="0.25" footer="0.25"/>
  <pageSetup scale="11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3"/>
  <sheetViews>
    <sheetView workbookViewId="0">
      <selection activeCell="A7" sqref="A7"/>
    </sheetView>
  </sheetViews>
  <sheetFormatPr defaultRowHeight="12.75"/>
  <cols>
    <col min="7" max="7" width="12" customWidth="1"/>
    <col min="10" max="10" width="10.28515625" bestFit="1" customWidth="1"/>
  </cols>
  <sheetData>
    <row r="1" spans="1:9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9">
      <c r="A2" s="142" t="s">
        <v>95</v>
      </c>
      <c r="B2" s="142"/>
      <c r="C2" s="142"/>
      <c r="D2" s="142"/>
      <c r="E2" s="142"/>
      <c r="F2" s="142"/>
      <c r="G2" s="142"/>
      <c r="H2" s="142"/>
      <c r="I2" s="142"/>
    </row>
    <row r="3" spans="1:9">
      <c r="A3" s="142" t="s">
        <v>223</v>
      </c>
      <c r="B3" s="142"/>
      <c r="C3" s="142"/>
      <c r="D3" s="142"/>
      <c r="E3" s="142"/>
      <c r="F3" s="142"/>
      <c r="G3" s="142"/>
      <c r="H3" s="142"/>
      <c r="I3" s="142"/>
    </row>
    <row r="4" spans="1:9">
      <c r="A4" s="142" t="s">
        <v>9</v>
      </c>
      <c r="B4" s="142"/>
      <c r="C4" s="142"/>
      <c r="D4" s="142"/>
      <c r="E4" s="142"/>
      <c r="F4" s="142"/>
      <c r="G4" s="142"/>
      <c r="H4" s="142"/>
      <c r="I4" s="142"/>
    </row>
    <row r="5" spans="1:9">
      <c r="C5" s="2" t="s">
        <v>18</v>
      </c>
      <c r="D5" s="3"/>
      <c r="E5" s="18" t="s">
        <v>23</v>
      </c>
      <c r="F5" s="18"/>
      <c r="G5" s="84" t="s">
        <v>24</v>
      </c>
      <c r="H5" s="20"/>
      <c r="I5" s="19"/>
    </row>
    <row r="6" spans="1:9" ht="13.35" customHeight="1">
      <c r="C6" s="12">
        <v>0</v>
      </c>
      <c r="D6" s="9"/>
      <c r="E6" s="31">
        <f>+G6/8/240</f>
        <v>20.414104166666668</v>
      </c>
      <c r="F6" s="31"/>
      <c r="G6" s="122">
        <v>39195.08</v>
      </c>
      <c r="H6" s="21"/>
      <c r="I6" s="9"/>
    </row>
    <row r="7" spans="1:9" ht="13.35" customHeight="1">
      <c r="C7" s="12">
        <v>1</v>
      </c>
      <c r="D7" s="9"/>
      <c r="E7" s="31">
        <f t="shared" ref="E7:E46" si="0">+G7/8/240</f>
        <v>20.739989583333333</v>
      </c>
      <c r="F7" s="31"/>
      <c r="G7" s="122">
        <v>39820.78</v>
      </c>
      <c r="H7" s="21"/>
      <c r="I7" s="9"/>
    </row>
    <row r="8" spans="1:9" ht="13.35" customHeight="1">
      <c r="C8" s="12">
        <v>2</v>
      </c>
      <c r="D8" s="9"/>
      <c r="E8" s="31">
        <f t="shared" si="0"/>
        <v>20.811791666666668</v>
      </c>
      <c r="F8" s="31"/>
      <c r="G8" s="122">
        <v>39958.639999999999</v>
      </c>
      <c r="H8" s="21"/>
      <c r="I8" s="9"/>
    </row>
    <row r="9" spans="1:9" ht="13.35" customHeight="1">
      <c r="C9" s="12">
        <v>3</v>
      </c>
      <c r="D9" s="9"/>
      <c r="E9" s="31">
        <f t="shared" si="0"/>
        <v>20.882494791666666</v>
      </c>
      <c r="F9" s="31"/>
      <c r="G9" s="122">
        <v>40094.39</v>
      </c>
      <c r="H9" s="21"/>
      <c r="I9" s="9"/>
    </row>
    <row r="10" spans="1:9" ht="13.35" customHeight="1">
      <c r="C10" s="12">
        <v>4</v>
      </c>
      <c r="D10" s="9"/>
      <c r="E10" s="31">
        <f t="shared" si="0"/>
        <v>20.954848958333333</v>
      </c>
      <c r="F10" s="31"/>
      <c r="G10" s="122">
        <v>40233.31</v>
      </c>
      <c r="H10" s="21"/>
      <c r="I10" s="9"/>
    </row>
    <row r="11" spans="1:9" ht="13.35" customHeight="1">
      <c r="C11" s="12">
        <v>5</v>
      </c>
      <c r="D11" s="9"/>
      <c r="E11" s="31">
        <f t="shared" si="0"/>
        <v>21.024447916666666</v>
      </c>
      <c r="F11" s="31"/>
      <c r="G11" s="122">
        <v>40366.94</v>
      </c>
      <c r="H11" s="21"/>
      <c r="I11" s="9"/>
    </row>
    <row r="12" spans="1:9" ht="13.35" customHeight="1">
      <c r="C12" s="12">
        <v>6</v>
      </c>
      <c r="D12" s="9"/>
      <c r="E12" s="31">
        <f t="shared" si="0"/>
        <v>21.324369791666665</v>
      </c>
      <c r="F12" s="31"/>
      <c r="G12" s="122">
        <v>40942.79</v>
      </c>
      <c r="H12" s="21"/>
      <c r="I12" s="9"/>
    </row>
    <row r="13" spans="1:9" ht="13.35" customHeight="1">
      <c r="C13" s="12">
        <v>7</v>
      </c>
      <c r="D13" s="9"/>
      <c r="E13" s="31">
        <f t="shared" si="0"/>
        <v>21.709354166666667</v>
      </c>
      <c r="F13" s="31"/>
      <c r="G13" s="122">
        <v>41681.96</v>
      </c>
      <c r="H13" s="21"/>
      <c r="I13" s="9"/>
    </row>
    <row r="14" spans="1:9" ht="13.35" customHeight="1">
      <c r="C14" s="12">
        <v>8</v>
      </c>
      <c r="D14" s="9"/>
      <c r="E14" s="31">
        <f t="shared" si="0"/>
        <v>22.255067708333335</v>
      </c>
      <c r="F14" s="31"/>
      <c r="G14" s="122">
        <v>42729.73</v>
      </c>
      <c r="H14" s="21"/>
      <c r="I14" s="9"/>
    </row>
    <row r="15" spans="1:9" ht="13.35" customHeight="1">
      <c r="C15" s="12">
        <v>9</v>
      </c>
      <c r="D15" s="9"/>
      <c r="E15" s="31">
        <f t="shared" si="0"/>
        <v>22.614640625</v>
      </c>
      <c r="F15" s="31"/>
      <c r="G15" s="122">
        <v>43420.11</v>
      </c>
      <c r="H15" s="21"/>
      <c r="I15" s="9"/>
    </row>
    <row r="16" spans="1:9" ht="13.35" customHeight="1">
      <c r="C16" s="12">
        <v>10</v>
      </c>
      <c r="D16" s="9"/>
      <c r="E16" s="31">
        <f t="shared" si="0"/>
        <v>23.414989583333334</v>
      </c>
      <c r="F16" s="31"/>
      <c r="G16" s="122">
        <v>44956.78</v>
      </c>
      <c r="H16" s="13"/>
      <c r="I16" s="9"/>
    </row>
    <row r="17" spans="3:9" ht="13.35" customHeight="1">
      <c r="C17" s="12">
        <v>11</v>
      </c>
      <c r="D17" s="9"/>
      <c r="E17" s="31">
        <f t="shared" si="0"/>
        <v>23.795000000000002</v>
      </c>
      <c r="F17" s="31"/>
      <c r="G17" s="122">
        <v>45686.400000000001</v>
      </c>
      <c r="H17" s="13"/>
      <c r="I17" s="9"/>
    </row>
    <row r="18" spans="3:9" ht="13.35" customHeight="1">
      <c r="C18" s="12">
        <v>12</v>
      </c>
      <c r="D18" s="9" t="s">
        <v>9</v>
      </c>
      <c r="E18" s="31">
        <f t="shared" si="0"/>
        <v>24.556682291666668</v>
      </c>
      <c r="F18" s="31"/>
      <c r="G18" s="122">
        <v>47148.83</v>
      </c>
      <c r="H18" s="13"/>
      <c r="I18" s="9"/>
    </row>
    <row r="19" spans="3:9" ht="13.35" customHeight="1">
      <c r="C19" s="12">
        <v>13</v>
      </c>
      <c r="D19" s="9"/>
      <c r="E19" s="31">
        <f t="shared" si="0"/>
        <v>25.318916666666667</v>
      </c>
      <c r="F19" s="31"/>
      <c r="G19" s="122">
        <v>48612.32</v>
      </c>
      <c r="H19" s="13"/>
      <c r="I19" s="9"/>
    </row>
    <row r="20" spans="3:9" ht="13.35" customHeight="1">
      <c r="C20" s="15">
        <v>14</v>
      </c>
      <c r="D20" s="9"/>
      <c r="E20" s="31">
        <f t="shared" si="0"/>
        <v>25.786203125</v>
      </c>
      <c r="F20" s="31"/>
      <c r="G20" s="122">
        <v>49509.51</v>
      </c>
      <c r="H20" s="21"/>
      <c r="I20" s="9"/>
    </row>
    <row r="21" spans="3:9" ht="13.35" customHeight="1">
      <c r="C21" s="15">
        <v>15</v>
      </c>
      <c r="D21" s="22"/>
      <c r="E21" s="31">
        <f t="shared" si="0"/>
        <v>26.207640625</v>
      </c>
      <c r="F21" s="26"/>
      <c r="G21" s="122">
        <v>50318.67</v>
      </c>
      <c r="H21" s="22"/>
      <c r="I21" s="22"/>
    </row>
    <row r="22" spans="3:9" ht="13.35" customHeight="1">
      <c r="C22" s="15">
        <v>16</v>
      </c>
      <c r="E22" s="31">
        <f t="shared" si="0"/>
        <v>26.321973958333334</v>
      </c>
      <c r="F22" s="26"/>
      <c r="G22" s="122">
        <v>50538.19</v>
      </c>
      <c r="I22" s="9"/>
    </row>
    <row r="23" spans="3:9" ht="13.35" customHeight="1">
      <c r="C23" s="15">
        <v>17</v>
      </c>
      <c r="E23" s="31">
        <f t="shared" si="0"/>
        <v>26.411453124999998</v>
      </c>
      <c r="F23" s="26"/>
      <c r="G23" s="122">
        <v>50709.99</v>
      </c>
      <c r="I23" s="9"/>
    </row>
    <row r="24" spans="3:9" ht="13.35" customHeight="1">
      <c r="C24" s="15">
        <v>18</v>
      </c>
      <c r="E24" s="31">
        <f t="shared" si="0"/>
        <v>26.874317708333333</v>
      </c>
      <c r="F24" s="26"/>
      <c r="G24" s="122">
        <v>51598.69</v>
      </c>
      <c r="I24" s="9"/>
    </row>
    <row r="25" spans="3:9" ht="13.35" customHeight="1">
      <c r="C25" s="15">
        <v>19</v>
      </c>
      <c r="E25" s="31">
        <f t="shared" si="0"/>
        <v>27.315088541666668</v>
      </c>
      <c r="F25" s="26"/>
      <c r="G25" s="122">
        <v>52444.97</v>
      </c>
      <c r="I25" s="9"/>
    </row>
    <row r="26" spans="3:9" ht="13.35" customHeight="1">
      <c r="C26" s="15">
        <v>20</v>
      </c>
      <c r="E26" s="31">
        <f t="shared" si="0"/>
        <v>27.384130208333332</v>
      </c>
      <c r="F26" s="26"/>
      <c r="G26" s="122">
        <v>52577.53</v>
      </c>
      <c r="I26" s="9"/>
    </row>
    <row r="27" spans="3:9" ht="13.35" customHeight="1">
      <c r="C27" s="15">
        <v>21</v>
      </c>
      <c r="D27" s="22"/>
      <c r="E27" s="31">
        <f t="shared" si="0"/>
        <v>27.5034375</v>
      </c>
      <c r="F27" s="26"/>
      <c r="G27" s="122">
        <v>52806.6</v>
      </c>
      <c r="H27" s="22"/>
      <c r="I27" s="22"/>
    </row>
    <row r="28" spans="3:9" ht="13.35" customHeight="1">
      <c r="C28" s="15">
        <v>22</v>
      </c>
      <c r="D28" s="22"/>
      <c r="E28" s="31">
        <f t="shared" si="0"/>
        <v>27.594020833333332</v>
      </c>
      <c r="F28" s="26"/>
      <c r="G28" s="122">
        <v>52980.52</v>
      </c>
      <c r="H28" s="22"/>
      <c r="I28" s="22"/>
    </row>
    <row r="29" spans="3:9" ht="13.35" customHeight="1">
      <c r="C29" s="15">
        <v>23</v>
      </c>
      <c r="D29" s="22"/>
      <c r="E29" s="31">
        <f t="shared" si="0"/>
        <v>28.106046875000001</v>
      </c>
      <c r="F29" s="26"/>
      <c r="G29" s="122">
        <v>53963.61</v>
      </c>
      <c r="H29" s="22"/>
      <c r="I29" s="22"/>
    </row>
    <row r="30" spans="3:9" ht="13.35" customHeight="1">
      <c r="C30" s="15">
        <v>24</v>
      </c>
      <c r="D30" s="22"/>
      <c r="E30" s="31">
        <f t="shared" si="0"/>
        <v>28.804760416666667</v>
      </c>
      <c r="F30" s="26"/>
      <c r="G30" s="122">
        <v>55305.14</v>
      </c>
      <c r="H30" s="22"/>
      <c r="I30" s="22"/>
    </row>
    <row r="31" spans="3:9" ht="13.35" customHeight="1">
      <c r="C31" s="15">
        <v>25</v>
      </c>
      <c r="D31" s="22"/>
      <c r="E31" s="31">
        <f t="shared" si="0"/>
        <v>29.57528125</v>
      </c>
      <c r="F31" s="26"/>
      <c r="G31" s="122">
        <v>56784.54</v>
      </c>
      <c r="H31" s="22"/>
      <c r="I31" s="22"/>
    </row>
    <row r="32" spans="3:9" ht="13.35" customHeight="1">
      <c r="C32" s="15">
        <v>26</v>
      </c>
      <c r="E32" s="31">
        <f t="shared" si="0"/>
        <v>30.204401041666664</v>
      </c>
      <c r="F32" s="26"/>
      <c r="G32" s="122">
        <v>57992.45</v>
      </c>
      <c r="I32" s="9"/>
    </row>
    <row r="33" spans="2:9" ht="13.35" customHeight="1">
      <c r="C33" s="15">
        <v>27</v>
      </c>
      <c r="E33" s="31">
        <f t="shared" si="0"/>
        <v>30.7020625</v>
      </c>
      <c r="F33" s="26"/>
      <c r="G33" s="122">
        <v>58947.96</v>
      </c>
      <c r="I33" s="9"/>
    </row>
    <row r="34" spans="2:9" ht="13.35" customHeight="1">
      <c r="C34" s="15">
        <v>28</v>
      </c>
      <c r="E34" s="31">
        <f t="shared" si="0"/>
        <v>30.774416666666664</v>
      </c>
      <c r="F34" s="26"/>
      <c r="G34" s="122">
        <v>59086.879999999997</v>
      </c>
      <c r="I34" s="68"/>
    </row>
    <row r="35" spans="2:9" ht="13.35" customHeight="1">
      <c r="C35" s="15">
        <v>29</v>
      </c>
      <c r="E35" s="31">
        <f t="shared" si="0"/>
        <v>30.889307291666668</v>
      </c>
      <c r="F35" s="26"/>
      <c r="G35" s="122">
        <v>59307.47</v>
      </c>
      <c r="I35" s="68"/>
    </row>
    <row r="36" spans="2:9" ht="13.35" customHeight="1">
      <c r="C36" s="15">
        <v>30</v>
      </c>
      <c r="E36" s="31">
        <f t="shared" si="0"/>
        <v>31.004192708333335</v>
      </c>
      <c r="F36" s="26"/>
      <c r="G36" s="122">
        <v>59528.05</v>
      </c>
      <c r="I36" s="68"/>
    </row>
    <row r="37" spans="2:9" ht="13.35" customHeight="1">
      <c r="C37" s="15">
        <v>31</v>
      </c>
      <c r="E37" s="31">
        <f t="shared" si="0"/>
        <v>31.119078124999998</v>
      </c>
      <c r="F37" s="26"/>
      <c r="G37" s="122">
        <v>59748.63</v>
      </c>
      <c r="I37" s="68"/>
    </row>
    <row r="38" spans="2:9" ht="13.35" customHeight="1">
      <c r="C38" s="15">
        <v>32</v>
      </c>
      <c r="E38" s="31">
        <f t="shared" si="0"/>
        <v>31.233968749999999</v>
      </c>
      <c r="F38" s="26"/>
      <c r="G38" s="122">
        <v>59969.22</v>
      </c>
      <c r="I38" s="68"/>
    </row>
    <row r="39" spans="2:9" ht="13.35" customHeight="1">
      <c r="C39" s="15">
        <v>33</v>
      </c>
      <c r="E39" s="31">
        <f t="shared" si="0"/>
        <v>31.348854166666669</v>
      </c>
      <c r="F39" s="26"/>
      <c r="G39" s="122">
        <v>60189.8</v>
      </c>
      <c r="I39" s="68"/>
    </row>
    <row r="40" spans="2:9" ht="13.35" customHeight="1">
      <c r="C40" s="15">
        <v>34</v>
      </c>
      <c r="E40" s="31">
        <f t="shared" si="0"/>
        <v>31.463744791666667</v>
      </c>
      <c r="F40" s="26"/>
      <c r="G40" s="122">
        <v>60410.39</v>
      </c>
      <c r="I40" s="68"/>
    </row>
    <row r="41" spans="2:9" ht="13.35" customHeight="1">
      <c r="C41" s="15">
        <v>35</v>
      </c>
      <c r="E41" s="31">
        <f t="shared" si="0"/>
        <v>31.578630208333333</v>
      </c>
      <c r="F41" s="26"/>
      <c r="G41" s="122">
        <v>60630.97</v>
      </c>
      <c r="I41" s="68"/>
    </row>
    <row r="42" spans="2:9" ht="13.35" customHeight="1">
      <c r="C42" s="15">
        <v>36</v>
      </c>
      <c r="E42" s="31">
        <f t="shared" si="0"/>
        <v>31.693515625</v>
      </c>
      <c r="F42" s="26"/>
      <c r="G42" s="122">
        <v>60851.55</v>
      </c>
      <c r="I42" s="68"/>
    </row>
    <row r="43" spans="2:9" ht="13.35" customHeight="1">
      <c r="C43" s="15">
        <v>37</v>
      </c>
      <c r="E43" s="31">
        <f t="shared" si="0"/>
        <v>31.808406250000001</v>
      </c>
      <c r="F43" s="26"/>
      <c r="G43" s="122">
        <v>61072.14</v>
      </c>
      <c r="I43" s="68"/>
    </row>
    <row r="44" spans="2:9" ht="13.35" customHeight="1">
      <c r="C44" s="15">
        <v>38</v>
      </c>
      <c r="E44" s="31">
        <f t="shared" si="0"/>
        <v>31.923291666666668</v>
      </c>
      <c r="F44" s="26"/>
      <c r="G44" s="122">
        <v>61292.72</v>
      </c>
      <c r="I44" s="68"/>
    </row>
    <row r="45" spans="2:9" ht="13.35" customHeight="1">
      <c r="C45" s="15">
        <v>39</v>
      </c>
      <c r="E45" s="31">
        <f t="shared" si="0"/>
        <v>32.038182291666665</v>
      </c>
      <c r="F45" s="26"/>
      <c r="G45" s="122">
        <v>61513.31</v>
      </c>
      <c r="I45" s="68"/>
    </row>
    <row r="46" spans="2:9" ht="13.35" customHeight="1">
      <c r="C46" s="15">
        <v>40</v>
      </c>
      <c r="E46" s="31">
        <f t="shared" si="0"/>
        <v>32.153067708333332</v>
      </c>
      <c r="F46" s="26"/>
      <c r="G46" s="122">
        <v>61733.89</v>
      </c>
      <c r="I46" s="68"/>
    </row>
    <row r="47" spans="2:9" ht="13.35" customHeight="1">
      <c r="C47" s="15"/>
      <c r="E47" s="26"/>
      <c r="F47" s="26"/>
      <c r="G47" s="50"/>
      <c r="I47" s="68"/>
    </row>
    <row r="48" spans="2:9" ht="15.75">
      <c r="B48" t="s">
        <v>156</v>
      </c>
      <c r="C48" s="15"/>
      <c r="E48" s="26"/>
      <c r="F48" s="26"/>
      <c r="G48" s="50"/>
      <c r="I48" s="68"/>
    </row>
    <row r="49" spans="1:9">
      <c r="I49" s="19"/>
    </row>
    <row r="50" spans="1:9">
      <c r="A50" t="s">
        <v>9</v>
      </c>
    </row>
    <row r="51" spans="1:9">
      <c r="A51" t="s">
        <v>9</v>
      </c>
      <c r="B51" s="24"/>
      <c r="C51" s="22"/>
      <c r="D51" s="22"/>
      <c r="E51" s="22"/>
      <c r="F51" s="22"/>
      <c r="G51" s="22"/>
      <c r="H51" s="22"/>
      <c r="I51" s="22"/>
    </row>
    <row r="52" spans="1:9">
      <c r="A52" t="s">
        <v>9</v>
      </c>
      <c r="B52" s="22"/>
      <c r="C52" s="22"/>
      <c r="D52" s="22"/>
      <c r="E52" s="22"/>
      <c r="F52" s="22"/>
      <c r="G52" s="22"/>
      <c r="H52" s="22"/>
      <c r="I52" s="22"/>
    </row>
    <row r="53" spans="1:9">
      <c r="A53" t="s">
        <v>9</v>
      </c>
      <c r="B53" s="22"/>
      <c r="C53" s="22"/>
      <c r="D53" s="22"/>
      <c r="E53" s="22"/>
      <c r="F53" s="22"/>
      <c r="G53" s="22"/>
      <c r="H53" s="22"/>
      <c r="I53" s="22"/>
    </row>
  </sheetData>
  <mergeCells count="4">
    <mergeCell ref="A1:I1"/>
    <mergeCell ref="A2:I2"/>
    <mergeCell ref="A3:I3"/>
    <mergeCell ref="A4:I4"/>
  </mergeCells>
  <phoneticPr fontId="0" type="noConversion"/>
  <pageMargins left="0.75" right="0.5" top="0.75" bottom="0.25" header="0.25" footer="0.25"/>
  <pageSetup scale="11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8"/>
  <sheetViews>
    <sheetView workbookViewId="0">
      <selection activeCell="D11" sqref="D11"/>
    </sheetView>
  </sheetViews>
  <sheetFormatPr defaultRowHeight="12.75"/>
  <cols>
    <col min="7" max="7" width="12.85546875" bestFit="1" customWidth="1"/>
    <col min="9" max="9" width="11.5703125" bestFit="1" customWidth="1"/>
  </cols>
  <sheetData>
    <row r="1" spans="1:9">
      <c r="A1" s="142" t="s">
        <v>83</v>
      </c>
      <c r="B1" s="142"/>
      <c r="C1" s="142"/>
      <c r="D1" s="142"/>
      <c r="E1" s="142"/>
      <c r="F1" s="142"/>
      <c r="G1" s="142"/>
      <c r="H1" s="142"/>
      <c r="I1" s="142"/>
    </row>
    <row r="2" spans="1:9">
      <c r="A2" s="142" t="s">
        <v>182</v>
      </c>
      <c r="B2" s="142"/>
      <c r="C2" s="142"/>
      <c r="D2" s="142"/>
      <c r="E2" s="142"/>
      <c r="F2" s="142"/>
      <c r="G2" s="142"/>
      <c r="H2" s="142"/>
      <c r="I2" s="142"/>
    </row>
    <row r="3" spans="1:9">
      <c r="A3" s="142" t="s">
        <v>223</v>
      </c>
      <c r="B3" s="142"/>
      <c r="C3" s="142"/>
      <c r="D3" s="142"/>
      <c r="E3" s="142"/>
      <c r="F3" s="142"/>
      <c r="G3" s="142"/>
      <c r="H3" s="142"/>
      <c r="I3" s="142"/>
    </row>
    <row r="4" spans="1:9">
      <c r="A4" s="142" t="s">
        <v>9</v>
      </c>
      <c r="B4" s="142"/>
      <c r="C4" s="142"/>
      <c r="D4" s="142"/>
      <c r="E4" s="142"/>
      <c r="F4" s="142"/>
      <c r="G4" s="142"/>
      <c r="H4" s="142"/>
      <c r="I4" s="142"/>
    </row>
    <row r="5" spans="1:9">
      <c r="C5" s="2" t="s">
        <v>18</v>
      </c>
      <c r="D5" s="3"/>
      <c r="E5" s="18" t="s">
        <v>23</v>
      </c>
      <c r="F5" s="18"/>
      <c r="G5" s="84" t="s">
        <v>24</v>
      </c>
      <c r="H5" s="20"/>
      <c r="I5" s="19"/>
    </row>
    <row r="6" spans="1:9" ht="15.75">
      <c r="C6" s="12">
        <v>0</v>
      </c>
      <c r="D6" s="9"/>
      <c r="E6" s="31">
        <f>+G6/8/240</f>
        <v>24.292786458333335</v>
      </c>
      <c r="F6" s="31"/>
      <c r="G6" s="122">
        <v>46642.15</v>
      </c>
      <c r="H6" s="21"/>
    </row>
    <row r="7" spans="1:9" ht="15.75">
      <c r="C7" s="12">
        <v>1</v>
      </c>
      <c r="D7" s="9"/>
      <c r="E7" s="31">
        <f t="shared" ref="E7:E46" si="0">+G7/8/240</f>
        <v>24.680588541666669</v>
      </c>
      <c r="F7" s="31"/>
      <c r="G7" s="122">
        <v>47386.73</v>
      </c>
      <c r="H7" s="21"/>
    </row>
    <row r="8" spans="1:9" ht="15.75">
      <c r="C8" s="12">
        <v>2</v>
      </c>
      <c r="D8" s="9"/>
      <c r="E8" s="31">
        <f t="shared" si="0"/>
        <v>24.766031250000001</v>
      </c>
      <c r="F8" s="31"/>
      <c r="G8" s="122">
        <v>47550.78</v>
      </c>
      <c r="H8" s="21"/>
    </row>
    <row r="9" spans="1:9" ht="15.75">
      <c r="C9" s="12">
        <v>3</v>
      </c>
      <c r="D9" s="9"/>
      <c r="E9" s="31">
        <f t="shared" si="0"/>
        <v>24.850166666666667</v>
      </c>
      <c r="F9" s="31"/>
      <c r="G9" s="122">
        <v>47712.32</v>
      </c>
      <c r="H9" s="21"/>
    </row>
    <row r="10" spans="1:9" ht="15.75">
      <c r="C10" s="12">
        <v>4</v>
      </c>
      <c r="D10" s="9"/>
      <c r="E10" s="31">
        <f t="shared" si="0"/>
        <v>24.936270833333332</v>
      </c>
      <c r="F10" s="31"/>
      <c r="G10" s="122">
        <v>47877.64</v>
      </c>
      <c r="H10" s="21"/>
    </row>
    <row r="11" spans="1:9" ht="15.75">
      <c r="C11" s="12">
        <v>5</v>
      </c>
      <c r="D11" s="9"/>
      <c r="E11" s="31">
        <f t="shared" si="0"/>
        <v>25.019093750000003</v>
      </c>
      <c r="F11" s="31"/>
      <c r="G11" s="122">
        <v>48036.66</v>
      </c>
      <c r="H11" s="21"/>
    </row>
    <row r="12" spans="1:9" ht="15.75">
      <c r="C12" s="12">
        <v>6</v>
      </c>
      <c r="D12" s="9"/>
      <c r="E12" s="31">
        <f t="shared" si="0"/>
        <v>25.375999999999998</v>
      </c>
      <c r="F12" s="31"/>
      <c r="G12" s="122">
        <v>48721.919999999998</v>
      </c>
      <c r="H12" s="21"/>
    </row>
    <row r="13" spans="1:9" ht="15.75">
      <c r="C13" s="12">
        <v>7</v>
      </c>
      <c r="D13" s="9"/>
      <c r="E13" s="31">
        <f t="shared" si="0"/>
        <v>25.834130208333331</v>
      </c>
      <c r="F13" s="31"/>
      <c r="G13" s="122">
        <v>49601.53</v>
      </c>
      <c r="H13" s="21"/>
    </row>
    <row r="14" spans="1:9" ht="15.75">
      <c r="C14" s="12">
        <v>8</v>
      </c>
      <c r="D14" s="9"/>
      <c r="E14" s="31">
        <f t="shared" si="0"/>
        <v>26.483531249999999</v>
      </c>
      <c r="F14" s="31"/>
      <c r="G14" s="122">
        <v>50848.38</v>
      </c>
      <c r="H14" s="21"/>
    </row>
    <row r="15" spans="1:9" ht="15.75">
      <c r="C15" s="12">
        <v>9</v>
      </c>
      <c r="D15" s="9"/>
      <c r="E15" s="31">
        <f t="shared" si="0"/>
        <v>26.911421874999998</v>
      </c>
      <c r="F15" s="31"/>
      <c r="G15" s="122">
        <v>51669.93</v>
      </c>
      <c r="H15" s="21"/>
    </row>
    <row r="16" spans="1:9" ht="15.75">
      <c r="C16" s="12">
        <v>10</v>
      </c>
      <c r="D16" s="9"/>
      <c r="E16" s="31">
        <f t="shared" si="0"/>
        <v>27.863838541666667</v>
      </c>
      <c r="F16" s="31"/>
      <c r="G16" s="122">
        <v>53498.57</v>
      </c>
      <c r="H16" s="13"/>
    </row>
    <row r="17" spans="3:8" ht="15.75">
      <c r="C17" s="12">
        <v>11</v>
      </c>
      <c r="D17" s="9"/>
      <c r="E17" s="31">
        <f t="shared" si="0"/>
        <v>28.316052083333332</v>
      </c>
      <c r="F17" s="31"/>
      <c r="G17" s="122">
        <v>54366.82</v>
      </c>
      <c r="H17" s="13"/>
    </row>
    <row r="18" spans="3:8" ht="15.75">
      <c r="C18" s="12">
        <v>12</v>
      </c>
      <c r="D18" s="9" t="s">
        <v>9</v>
      </c>
      <c r="E18" s="31">
        <f t="shared" si="0"/>
        <v>29.222453125000001</v>
      </c>
      <c r="F18" s="31"/>
      <c r="G18" s="122">
        <v>56107.11</v>
      </c>
      <c r="H18" s="13"/>
    </row>
    <row r="19" spans="3:8" ht="15.75">
      <c r="C19" s="12">
        <v>13</v>
      </c>
      <c r="D19" s="9"/>
      <c r="E19" s="31">
        <f t="shared" si="0"/>
        <v>30.129510416666669</v>
      </c>
      <c r="F19" s="31"/>
      <c r="G19" s="122">
        <v>57848.66</v>
      </c>
      <c r="H19" s="13"/>
    </row>
    <row r="20" spans="3:8" ht="15.75">
      <c r="C20" s="15">
        <v>14</v>
      </c>
      <c r="D20" s="9"/>
      <c r="E20" s="31">
        <f t="shared" si="0"/>
        <v>30.685583333333334</v>
      </c>
      <c r="F20" s="31"/>
      <c r="G20" s="122">
        <v>58916.32</v>
      </c>
      <c r="H20" s="21"/>
    </row>
    <row r="21" spans="3:8" ht="15.75">
      <c r="C21" s="15">
        <v>15</v>
      </c>
      <c r="D21" s="22"/>
      <c r="E21" s="31">
        <f t="shared" si="0"/>
        <v>31.187093749999999</v>
      </c>
      <c r="F21" s="26"/>
      <c r="G21" s="122">
        <v>59879.22</v>
      </c>
      <c r="H21" s="22"/>
    </row>
    <row r="22" spans="3:8" ht="15.75">
      <c r="C22" s="15">
        <v>16</v>
      </c>
      <c r="E22" s="31">
        <f t="shared" si="0"/>
        <v>31.323151041666666</v>
      </c>
      <c r="F22" s="26"/>
      <c r="G22" s="122">
        <v>60140.45</v>
      </c>
    </row>
    <row r="23" spans="3:8" ht="15.75">
      <c r="C23" s="15">
        <v>17</v>
      </c>
      <c r="E23" s="31">
        <f t="shared" si="0"/>
        <v>31.429630208333332</v>
      </c>
      <c r="F23" s="26"/>
      <c r="G23" s="122">
        <v>60344.89</v>
      </c>
    </row>
    <row r="24" spans="3:8" ht="15.75">
      <c r="C24" s="15">
        <v>18</v>
      </c>
      <c r="E24" s="31">
        <f t="shared" si="0"/>
        <v>31.980437500000001</v>
      </c>
      <c r="F24" s="26"/>
      <c r="G24" s="122">
        <v>61402.44</v>
      </c>
    </row>
    <row r="25" spans="3:8" ht="15.75">
      <c r="C25" s="15">
        <v>19</v>
      </c>
      <c r="E25" s="31">
        <f t="shared" si="0"/>
        <v>32.504953125</v>
      </c>
      <c r="F25" s="26"/>
      <c r="G25" s="122">
        <v>62409.51</v>
      </c>
    </row>
    <row r="26" spans="3:8" ht="15.75">
      <c r="C26" s="15">
        <v>20</v>
      </c>
      <c r="E26" s="31">
        <f t="shared" si="0"/>
        <v>32.587114583333332</v>
      </c>
      <c r="F26" s="26"/>
      <c r="G26" s="122">
        <v>62567.26</v>
      </c>
    </row>
    <row r="27" spans="3:8" ht="15.75">
      <c r="C27" s="15">
        <v>21</v>
      </c>
      <c r="D27" s="22"/>
      <c r="E27" s="31">
        <f t="shared" si="0"/>
        <v>32.729088541666663</v>
      </c>
      <c r="F27" s="26"/>
      <c r="G27" s="122">
        <v>62839.85</v>
      </c>
      <c r="H27" s="22"/>
    </row>
    <row r="28" spans="3:8" ht="15.75">
      <c r="C28" s="15">
        <v>22</v>
      </c>
      <c r="D28" s="22"/>
      <c r="E28" s="31">
        <f t="shared" si="0"/>
        <v>32.836885416666668</v>
      </c>
      <c r="F28" s="26"/>
      <c r="G28" s="122">
        <v>63046.82</v>
      </c>
      <c r="H28" s="22"/>
    </row>
    <row r="29" spans="3:8" ht="15.75">
      <c r="C29" s="15">
        <v>23</v>
      </c>
      <c r="D29" s="22"/>
      <c r="E29" s="31">
        <f t="shared" si="0"/>
        <v>33.446197916666662</v>
      </c>
      <c r="F29" s="26"/>
      <c r="G29" s="122">
        <v>64216.7</v>
      </c>
      <c r="H29" s="22"/>
    </row>
    <row r="30" spans="3:8" ht="15.75">
      <c r="C30" s="15">
        <v>24</v>
      </c>
      <c r="D30" s="22"/>
      <c r="E30" s="31">
        <f t="shared" si="0"/>
        <v>34.277666666666661</v>
      </c>
      <c r="F30" s="26"/>
      <c r="G30" s="122">
        <v>65813.119999999995</v>
      </c>
      <c r="H30" s="22"/>
    </row>
    <row r="31" spans="3:8" ht="15.75">
      <c r="C31" s="15">
        <v>25</v>
      </c>
      <c r="D31" s="22"/>
      <c r="E31" s="31">
        <f t="shared" si="0"/>
        <v>35.194583333333334</v>
      </c>
      <c r="F31" s="26"/>
      <c r="G31" s="122">
        <v>67573.600000000006</v>
      </c>
      <c r="H31" s="22"/>
    </row>
    <row r="32" spans="3:8" ht="15.75">
      <c r="C32" s="15">
        <v>26</v>
      </c>
      <c r="E32" s="31">
        <f t="shared" si="0"/>
        <v>35.943239583333337</v>
      </c>
      <c r="F32" s="26"/>
      <c r="G32" s="122">
        <v>69011.02</v>
      </c>
    </row>
    <row r="33" spans="2:9" ht="15.75">
      <c r="C33" s="15">
        <v>27</v>
      </c>
      <c r="E33" s="31">
        <f t="shared" si="0"/>
        <v>36.535453125000004</v>
      </c>
      <c r="F33" s="26"/>
      <c r="G33" s="122">
        <v>70148.070000000007</v>
      </c>
    </row>
    <row r="34" spans="2:9" ht="15.75">
      <c r="C34" s="15">
        <v>28</v>
      </c>
      <c r="E34" s="31">
        <f t="shared" si="0"/>
        <v>36.621557291666669</v>
      </c>
      <c r="F34" s="26"/>
      <c r="G34" s="122">
        <v>70313.39</v>
      </c>
    </row>
    <row r="35" spans="2:9" ht="15.75">
      <c r="C35" s="15">
        <v>29</v>
      </c>
      <c r="E35" s="31">
        <f t="shared" si="0"/>
        <v>36.758276041666669</v>
      </c>
      <c r="F35" s="26"/>
      <c r="G35" s="122">
        <v>70575.89</v>
      </c>
    </row>
    <row r="36" spans="2:9" ht="15.75">
      <c r="C36" s="15">
        <v>30</v>
      </c>
      <c r="E36" s="31">
        <f t="shared" si="0"/>
        <v>36.894989583333334</v>
      </c>
      <c r="F36" s="26"/>
      <c r="G36" s="122">
        <v>70838.38</v>
      </c>
    </row>
    <row r="37" spans="2:9" ht="15.75">
      <c r="C37" s="15">
        <v>31</v>
      </c>
      <c r="E37" s="31">
        <f t="shared" si="0"/>
        <v>37.031703125</v>
      </c>
      <c r="F37" s="26"/>
      <c r="G37" s="122">
        <v>71100.87</v>
      </c>
    </row>
    <row r="38" spans="2:9" ht="15.75">
      <c r="C38" s="15">
        <v>32</v>
      </c>
      <c r="E38" s="31">
        <f t="shared" si="0"/>
        <v>37.168421875</v>
      </c>
      <c r="F38" s="26"/>
      <c r="G38" s="122">
        <v>71363.37</v>
      </c>
    </row>
    <row r="39" spans="2:9" ht="15.75">
      <c r="C39" s="15">
        <v>33</v>
      </c>
      <c r="E39" s="31">
        <f t="shared" si="0"/>
        <v>37.305135416666666</v>
      </c>
      <c r="F39" s="26"/>
      <c r="G39" s="122">
        <v>71625.86</v>
      </c>
    </row>
    <row r="40" spans="2:9" ht="15.75">
      <c r="C40" s="15">
        <v>34</v>
      </c>
      <c r="E40" s="31">
        <f t="shared" si="0"/>
        <v>37.441854166666666</v>
      </c>
      <c r="F40" s="26"/>
      <c r="G40" s="122">
        <v>71888.36</v>
      </c>
    </row>
    <row r="41" spans="2:9" ht="15.75">
      <c r="C41" s="15">
        <v>35</v>
      </c>
      <c r="E41" s="31">
        <f t="shared" si="0"/>
        <v>37.578567708333338</v>
      </c>
      <c r="F41" s="26"/>
      <c r="G41" s="122">
        <v>72150.850000000006</v>
      </c>
    </row>
    <row r="42" spans="2:9" ht="15.75">
      <c r="C42" s="15">
        <v>36</v>
      </c>
      <c r="E42" s="31">
        <f t="shared" si="0"/>
        <v>37.715281249999997</v>
      </c>
      <c r="F42" s="26"/>
      <c r="G42" s="122">
        <v>72413.34</v>
      </c>
    </row>
    <row r="43" spans="2:9" ht="15.75">
      <c r="C43" s="15">
        <v>37</v>
      </c>
      <c r="E43" s="31">
        <f t="shared" si="0"/>
        <v>37.852005208333338</v>
      </c>
      <c r="F43" s="26"/>
      <c r="G43" s="122">
        <v>72675.850000000006</v>
      </c>
    </row>
    <row r="44" spans="2:9" ht="15.75">
      <c r="C44" s="15">
        <v>38</v>
      </c>
      <c r="E44" s="31">
        <f t="shared" si="0"/>
        <v>37.988718749999997</v>
      </c>
      <c r="F44" s="26"/>
      <c r="G44" s="122">
        <v>72938.34</v>
      </c>
    </row>
    <row r="45" spans="2:9" ht="15.75">
      <c r="C45" s="15">
        <v>39</v>
      </c>
      <c r="E45" s="31">
        <f t="shared" si="0"/>
        <v>38.125437499999997</v>
      </c>
      <c r="F45" s="26"/>
      <c r="G45" s="122">
        <v>73200.84</v>
      </c>
    </row>
    <row r="46" spans="2:9" ht="15.75">
      <c r="C46" s="15">
        <v>40</v>
      </c>
      <c r="E46" s="31">
        <f t="shared" si="0"/>
        <v>38.262151041666669</v>
      </c>
      <c r="F46" s="26"/>
      <c r="G46" s="122">
        <v>73463.33</v>
      </c>
    </row>
    <row r="47" spans="2:9" ht="15.75">
      <c r="C47" s="15"/>
      <c r="E47" s="26"/>
      <c r="F47" s="26"/>
      <c r="G47" s="50"/>
      <c r="I47" s="68"/>
    </row>
    <row r="48" spans="2:9" ht="15.75">
      <c r="B48" t="s">
        <v>156</v>
      </c>
      <c r="C48" s="15"/>
      <c r="E48" s="26"/>
      <c r="F48" s="26"/>
      <c r="G48" s="50"/>
      <c r="I48" s="68"/>
    </row>
  </sheetData>
  <mergeCells count="4">
    <mergeCell ref="A1:I1"/>
    <mergeCell ref="A2:I2"/>
    <mergeCell ref="A3:I3"/>
    <mergeCell ref="A4:I4"/>
  </mergeCells>
  <pageMargins left="0.7" right="0.7" top="0.25" bottom="0.2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7"/>
  <sheetViews>
    <sheetView workbookViewId="0">
      <selection activeCell="A7" sqref="A7"/>
    </sheetView>
  </sheetViews>
  <sheetFormatPr defaultRowHeight="12.75"/>
  <cols>
    <col min="7" max="7" width="12.85546875" bestFit="1" customWidth="1"/>
    <col min="8" max="8" width="12.42578125" customWidth="1"/>
    <col min="9" max="9" width="10.140625" bestFit="1" customWidth="1"/>
    <col min="10" max="10" width="10.28515625" bestFit="1" customWidth="1"/>
  </cols>
  <sheetData>
    <row r="1" spans="1:9" ht="14.1" customHeight="1">
      <c r="A1" s="156" t="s">
        <v>83</v>
      </c>
      <c r="B1" s="156"/>
      <c r="C1" s="156"/>
      <c r="D1" s="156"/>
      <c r="E1" s="156"/>
      <c r="F1" s="156"/>
      <c r="G1" s="156"/>
      <c r="H1" s="156"/>
    </row>
    <row r="2" spans="1:9" ht="14.1" customHeight="1">
      <c r="A2" s="156" t="s">
        <v>81</v>
      </c>
      <c r="B2" s="156"/>
      <c r="C2" s="156"/>
      <c r="D2" s="156"/>
      <c r="E2" s="156"/>
      <c r="F2" s="156"/>
      <c r="G2" s="156"/>
      <c r="H2" s="156"/>
    </row>
    <row r="3" spans="1:9" ht="14.1" customHeight="1">
      <c r="A3" s="156" t="s">
        <v>223</v>
      </c>
      <c r="B3" s="156"/>
      <c r="C3" s="156"/>
      <c r="D3" s="156"/>
      <c r="E3" s="156"/>
      <c r="F3" s="156"/>
      <c r="G3" s="156"/>
      <c r="H3" s="156"/>
    </row>
    <row r="4" spans="1:9" ht="14.1" customHeight="1">
      <c r="A4" t="s">
        <v>9</v>
      </c>
      <c r="F4" s="34"/>
      <c r="G4" s="34"/>
    </row>
    <row r="5" spans="1:9" ht="14.1" customHeight="1">
      <c r="C5" s="2" t="s">
        <v>18</v>
      </c>
      <c r="D5" s="3"/>
      <c r="E5" s="18" t="s">
        <v>23</v>
      </c>
      <c r="F5" s="66"/>
      <c r="G5" s="67" t="s">
        <v>73</v>
      </c>
      <c r="H5" s="20"/>
      <c r="I5" s="19"/>
    </row>
    <row r="6" spans="1:9" ht="13.15" customHeight="1">
      <c r="C6" s="12">
        <v>0</v>
      </c>
      <c r="D6" s="9"/>
      <c r="E6" s="31">
        <f>+G6/250/8</f>
        <v>19.69228</v>
      </c>
      <c r="F6" s="31"/>
      <c r="G6" s="122">
        <v>39384.559999999998</v>
      </c>
      <c r="H6" s="76" t="s">
        <v>9</v>
      </c>
      <c r="I6" s="73"/>
    </row>
    <row r="7" spans="1:9" ht="13.15" customHeight="1">
      <c r="C7" s="12">
        <v>1</v>
      </c>
      <c r="D7" s="9"/>
      <c r="E7" s="31">
        <f t="shared" ref="E7:E46" si="0">+G7/250/8</f>
        <v>20.357959999999999</v>
      </c>
      <c r="F7" s="31"/>
      <c r="G7" s="122">
        <v>40715.919999999998</v>
      </c>
      <c r="H7" s="76" t="s">
        <v>9</v>
      </c>
      <c r="I7" s="73"/>
    </row>
    <row r="8" spans="1:9" ht="13.15" customHeight="1">
      <c r="C8" s="12">
        <v>2</v>
      </c>
      <c r="D8" s="9"/>
      <c r="E8" s="31">
        <f t="shared" si="0"/>
        <v>20.604375000000001</v>
      </c>
      <c r="F8" s="31"/>
      <c r="G8" s="122">
        <v>41208.75</v>
      </c>
      <c r="H8" s="76" t="s">
        <v>9</v>
      </c>
      <c r="I8" s="73"/>
    </row>
    <row r="9" spans="1:9" ht="13.15" customHeight="1">
      <c r="C9" s="12">
        <v>3</v>
      </c>
      <c r="D9" s="9"/>
      <c r="E9" s="31">
        <f t="shared" si="0"/>
        <v>21.425755000000002</v>
      </c>
      <c r="F9" s="31"/>
      <c r="G9" s="122">
        <v>42851.51</v>
      </c>
      <c r="H9" s="76" t="s">
        <v>9</v>
      </c>
      <c r="I9" s="73"/>
    </row>
    <row r="10" spans="1:9" ht="13.15" customHeight="1">
      <c r="C10" s="12">
        <v>4</v>
      </c>
      <c r="D10" s="9"/>
      <c r="E10" s="31">
        <f t="shared" si="0"/>
        <v>21.537315</v>
      </c>
      <c r="F10" s="31"/>
      <c r="G10" s="122">
        <v>43074.63</v>
      </c>
      <c r="H10" s="76" t="s">
        <v>9</v>
      </c>
      <c r="I10" s="73"/>
    </row>
    <row r="11" spans="1:9" ht="13.15" customHeight="1">
      <c r="C11" s="12">
        <v>5</v>
      </c>
      <c r="D11" s="9"/>
      <c r="E11" s="31">
        <f t="shared" si="0"/>
        <v>21.731009999999998</v>
      </c>
      <c r="F11" s="31"/>
      <c r="G11" s="122">
        <v>43462.02</v>
      </c>
      <c r="H11" s="76" t="s">
        <v>9</v>
      </c>
      <c r="I11" s="73"/>
    </row>
    <row r="12" spans="1:9" ht="13.15" customHeight="1">
      <c r="C12" s="12">
        <v>6</v>
      </c>
      <c r="D12" s="9"/>
      <c r="E12" s="31">
        <f t="shared" si="0"/>
        <v>22.164994999999998</v>
      </c>
      <c r="F12" s="31"/>
      <c r="G12" s="122">
        <v>44329.99</v>
      </c>
      <c r="H12" s="76" t="s">
        <v>9</v>
      </c>
      <c r="I12" s="73"/>
    </row>
    <row r="13" spans="1:9" ht="13.15" customHeight="1">
      <c r="C13" s="12">
        <v>7</v>
      </c>
      <c r="D13" s="9"/>
      <c r="E13" s="31">
        <f t="shared" si="0"/>
        <v>22.209744999999998</v>
      </c>
      <c r="F13" s="31"/>
      <c r="G13" s="122">
        <v>44419.49</v>
      </c>
      <c r="H13" s="76" t="s">
        <v>9</v>
      </c>
      <c r="I13" s="73"/>
    </row>
    <row r="14" spans="1:9" ht="13.15" customHeight="1">
      <c r="C14" s="12">
        <v>8</v>
      </c>
      <c r="D14" s="9"/>
      <c r="E14" s="31">
        <f t="shared" si="0"/>
        <v>22.2502</v>
      </c>
      <c r="F14" s="31"/>
      <c r="G14" s="122">
        <v>44500.4</v>
      </c>
      <c r="H14" s="76" t="s">
        <v>9</v>
      </c>
      <c r="I14" s="73"/>
    </row>
    <row r="15" spans="1:9" ht="13.15" customHeight="1">
      <c r="C15" s="12">
        <v>9</v>
      </c>
      <c r="D15" s="9"/>
      <c r="E15" s="31">
        <f t="shared" si="0"/>
        <v>22.293110000000002</v>
      </c>
      <c r="F15" s="31"/>
      <c r="G15" s="122">
        <v>44586.22</v>
      </c>
      <c r="H15" s="76" t="s">
        <v>9</v>
      </c>
      <c r="I15" s="73"/>
    </row>
    <row r="16" spans="1:9" ht="13.15" customHeight="1">
      <c r="C16" s="12">
        <v>10</v>
      </c>
      <c r="D16" s="9"/>
      <c r="E16" s="31">
        <f t="shared" si="0"/>
        <v>22.334790000000002</v>
      </c>
      <c r="F16" s="31"/>
      <c r="G16" s="122">
        <v>44669.58</v>
      </c>
    </row>
    <row r="17" spans="3:7" ht="13.15" customHeight="1">
      <c r="C17" s="12">
        <v>11</v>
      </c>
      <c r="D17" s="9"/>
      <c r="E17" s="31">
        <f t="shared" si="0"/>
        <v>22.375245</v>
      </c>
      <c r="F17" s="31"/>
      <c r="G17" s="122">
        <v>44750.49</v>
      </c>
    </row>
    <row r="18" spans="3:7" ht="13.15" customHeight="1">
      <c r="C18" s="12">
        <v>12</v>
      </c>
      <c r="D18" s="9" t="s">
        <v>9</v>
      </c>
      <c r="E18" s="31">
        <f t="shared" si="0"/>
        <v>22.417540000000002</v>
      </c>
      <c r="F18" s="31"/>
      <c r="G18" s="122">
        <v>44835.08</v>
      </c>
    </row>
    <row r="19" spans="3:7" ht="13.15" customHeight="1">
      <c r="C19" s="12">
        <v>13</v>
      </c>
      <c r="D19" s="9"/>
      <c r="E19" s="31">
        <f t="shared" si="0"/>
        <v>22.45861</v>
      </c>
      <c r="F19" s="31"/>
      <c r="G19" s="122">
        <v>44917.22</v>
      </c>
    </row>
    <row r="20" spans="3:7" ht="13.15" customHeight="1">
      <c r="C20" s="15">
        <v>14</v>
      </c>
      <c r="D20" s="9"/>
      <c r="E20" s="31">
        <f t="shared" si="0"/>
        <v>23.332084999999999</v>
      </c>
      <c r="F20" s="31"/>
      <c r="G20" s="122">
        <v>46664.17</v>
      </c>
    </row>
    <row r="21" spans="3:7" ht="13.15" customHeight="1">
      <c r="C21" s="15">
        <v>15</v>
      </c>
      <c r="D21" s="22"/>
      <c r="E21" s="31">
        <f t="shared" si="0"/>
        <v>23.374384999999997</v>
      </c>
      <c r="F21" s="26"/>
      <c r="G21" s="122">
        <v>46748.77</v>
      </c>
    </row>
    <row r="22" spans="3:7" ht="13.15" customHeight="1">
      <c r="C22" s="15">
        <v>16</v>
      </c>
      <c r="E22" s="31">
        <f t="shared" si="0"/>
        <v>23.41545</v>
      </c>
      <c r="F22" s="26"/>
      <c r="G22" s="122">
        <v>46830.9</v>
      </c>
    </row>
    <row r="23" spans="3:7" ht="13.15" customHeight="1">
      <c r="C23" s="15">
        <v>17</v>
      </c>
      <c r="E23" s="31">
        <f t="shared" si="0"/>
        <v>23.456520000000001</v>
      </c>
      <c r="F23" s="26"/>
      <c r="G23" s="122">
        <v>46913.04</v>
      </c>
    </row>
    <row r="24" spans="3:7" ht="13.15" customHeight="1">
      <c r="C24" s="15">
        <v>18</v>
      </c>
      <c r="E24" s="31">
        <f t="shared" si="0"/>
        <v>23.498815</v>
      </c>
      <c r="F24" s="26"/>
      <c r="G24" s="122">
        <v>46997.63</v>
      </c>
    </row>
    <row r="25" spans="3:7" ht="13.15" customHeight="1">
      <c r="C25" s="15">
        <v>19</v>
      </c>
      <c r="E25" s="31">
        <f t="shared" si="0"/>
        <v>24.871255000000001</v>
      </c>
      <c r="F25" s="26"/>
      <c r="G25" s="122">
        <v>49742.51</v>
      </c>
    </row>
    <row r="26" spans="3:7" ht="13.15" customHeight="1">
      <c r="C26" s="15">
        <v>20</v>
      </c>
      <c r="E26" s="31">
        <f t="shared" si="0"/>
        <v>25.856909999999999</v>
      </c>
      <c r="F26" s="26"/>
      <c r="G26" s="122">
        <v>51713.82</v>
      </c>
    </row>
    <row r="27" spans="3:7" ht="13.15" customHeight="1">
      <c r="C27" s="15">
        <v>21</v>
      </c>
      <c r="D27" s="22"/>
      <c r="E27" s="31">
        <f t="shared" si="0"/>
        <v>25.898589999999999</v>
      </c>
      <c r="F27" s="26"/>
      <c r="G27" s="122">
        <v>51797.18</v>
      </c>
    </row>
    <row r="28" spans="3:7" ht="13.15" customHeight="1">
      <c r="C28" s="15">
        <v>22</v>
      </c>
      <c r="D28" s="22"/>
      <c r="E28" s="31">
        <f t="shared" si="0"/>
        <v>25.940275</v>
      </c>
      <c r="F28" s="26"/>
      <c r="G28" s="122">
        <v>51880.55</v>
      </c>
    </row>
    <row r="29" spans="3:7" ht="13.15" customHeight="1">
      <c r="C29" s="15">
        <v>23</v>
      </c>
      <c r="D29" s="22"/>
      <c r="E29" s="31">
        <f t="shared" si="0"/>
        <v>25.981955000000003</v>
      </c>
      <c r="F29" s="26"/>
      <c r="G29" s="122">
        <v>51963.91</v>
      </c>
    </row>
    <row r="30" spans="3:7" ht="13.15" customHeight="1">
      <c r="C30" s="15">
        <v>24</v>
      </c>
      <c r="D30" s="22"/>
      <c r="E30" s="31">
        <f t="shared" si="0"/>
        <v>26.023634999999999</v>
      </c>
      <c r="F30" s="26"/>
      <c r="G30" s="122">
        <v>52047.27</v>
      </c>
    </row>
    <row r="31" spans="3:7" ht="13.15" customHeight="1">
      <c r="C31" s="15">
        <v>25</v>
      </c>
      <c r="D31" s="22"/>
      <c r="E31" s="31">
        <f t="shared" si="0"/>
        <v>26.064705</v>
      </c>
      <c r="F31" s="26"/>
      <c r="G31" s="122">
        <v>52129.41</v>
      </c>
    </row>
    <row r="32" spans="3:7" ht="13.15" customHeight="1">
      <c r="C32" s="15">
        <v>26</v>
      </c>
      <c r="E32" s="31">
        <f t="shared" si="0"/>
        <v>26.106385</v>
      </c>
      <c r="F32" s="26"/>
      <c r="G32" s="122">
        <v>52212.77</v>
      </c>
    </row>
    <row r="33" spans="2:7" ht="13.15" customHeight="1">
      <c r="C33" s="15">
        <v>27</v>
      </c>
      <c r="E33" s="31">
        <f t="shared" si="0"/>
        <v>26.148679999999999</v>
      </c>
      <c r="F33" s="26"/>
      <c r="G33" s="122">
        <v>52297.36</v>
      </c>
    </row>
    <row r="34" spans="2:7" ht="13.15" customHeight="1">
      <c r="C34" s="15">
        <v>28</v>
      </c>
      <c r="E34" s="31">
        <f t="shared" si="0"/>
        <v>26.18975</v>
      </c>
      <c r="F34" s="26"/>
      <c r="G34" s="122">
        <v>52379.5</v>
      </c>
    </row>
    <row r="35" spans="2:7" ht="13.15" customHeight="1">
      <c r="C35" s="15">
        <v>29</v>
      </c>
      <c r="E35" s="31">
        <f t="shared" si="0"/>
        <v>26.317250000000001</v>
      </c>
      <c r="F35" s="26"/>
      <c r="G35" s="122">
        <v>52634.5</v>
      </c>
    </row>
    <row r="36" spans="2:7" ht="13.15" customHeight="1">
      <c r="C36" s="15">
        <v>30</v>
      </c>
      <c r="E36" s="31">
        <f t="shared" si="0"/>
        <v>26.444744999999998</v>
      </c>
      <c r="F36" s="26"/>
      <c r="G36" s="122">
        <v>52889.49</v>
      </c>
    </row>
    <row r="37" spans="2:7" ht="13.15" customHeight="1">
      <c r="C37" s="15">
        <v>31</v>
      </c>
      <c r="E37" s="31">
        <f t="shared" si="0"/>
        <v>26.572240000000001</v>
      </c>
      <c r="F37" s="26"/>
      <c r="G37" s="122">
        <v>53144.480000000003</v>
      </c>
    </row>
    <row r="38" spans="2:7" ht="13.15" customHeight="1">
      <c r="C38" s="15">
        <v>32</v>
      </c>
      <c r="E38" s="31">
        <f t="shared" si="0"/>
        <v>26.699740000000002</v>
      </c>
      <c r="F38" s="26"/>
      <c r="G38" s="122">
        <v>53399.48</v>
      </c>
    </row>
    <row r="39" spans="2:7" ht="13.15" customHeight="1">
      <c r="C39" s="15">
        <v>33</v>
      </c>
      <c r="E39" s="31">
        <f t="shared" si="0"/>
        <v>26.827235000000002</v>
      </c>
      <c r="F39" s="26"/>
      <c r="G39" s="122">
        <v>53654.47</v>
      </c>
    </row>
    <row r="40" spans="2:7" ht="13.15" customHeight="1">
      <c r="C40" s="15">
        <v>34</v>
      </c>
      <c r="E40" s="31">
        <f t="shared" si="0"/>
        <v>26.954740000000001</v>
      </c>
      <c r="F40" s="26"/>
      <c r="G40" s="122">
        <v>53909.48</v>
      </c>
    </row>
    <row r="41" spans="2:7" ht="13.15" customHeight="1">
      <c r="C41" s="15">
        <v>35</v>
      </c>
      <c r="E41" s="31">
        <f t="shared" si="0"/>
        <v>27.082235000000001</v>
      </c>
      <c r="F41" s="26"/>
      <c r="G41" s="122">
        <v>54164.47</v>
      </c>
    </row>
    <row r="42" spans="2:7" ht="13.15" customHeight="1">
      <c r="C42" s="15">
        <v>36</v>
      </c>
      <c r="E42" s="31">
        <f t="shared" si="0"/>
        <v>27.210345</v>
      </c>
      <c r="F42" s="26"/>
      <c r="G42" s="122">
        <v>54420.69</v>
      </c>
    </row>
    <row r="43" spans="2:7" ht="13.15" customHeight="1">
      <c r="C43" s="15">
        <v>37</v>
      </c>
      <c r="E43" s="31">
        <f t="shared" si="0"/>
        <v>27.33784</v>
      </c>
      <c r="F43" s="26"/>
      <c r="G43" s="122">
        <v>54675.68</v>
      </c>
    </row>
    <row r="44" spans="2:7" ht="13.15" customHeight="1">
      <c r="C44" s="15">
        <v>38</v>
      </c>
      <c r="E44" s="31">
        <f t="shared" si="0"/>
        <v>27.465335</v>
      </c>
      <c r="F44" s="26"/>
      <c r="G44" s="122">
        <v>54930.67</v>
      </c>
    </row>
    <row r="45" spans="2:7" ht="13.15" customHeight="1">
      <c r="C45" s="15">
        <v>39</v>
      </c>
      <c r="E45" s="31">
        <f t="shared" si="0"/>
        <v>27.592835000000001</v>
      </c>
      <c r="F45" s="26"/>
      <c r="G45" s="122">
        <v>55185.67</v>
      </c>
    </row>
    <row r="46" spans="2:7" ht="13.15" customHeight="1">
      <c r="C46" s="15">
        <v>40</v>
      </c>
      <c r="E46" s="31">
        <f t="shared" si="0"/>
        <v>27.720334999999999</v>
      </c>
      <c r="F46" s="26"/>
      <c r="G46" s="122">
        <v>55440.67</v>
      </c>
    </row>
    <row r="47" spans="2:7" ht="13.15" customHeight="1">
      <c r="C47" s="15"/>
      <c r="E47" s="26" t="s">
        <v>9</v>
      </c>
      <c r="F47" s="26"/>
      <c r="G47" s="50" t="s">
        <v>9</v>
      </c>
    </row>
    <row r="48" spans="2:7" ht="14.1" customHeight="1">
      <c r="B48" t="s">
        <v>241</v>
      </c>
      <c r="C48" s="15"/>
      <c r="F48" s="26"/>
      <c r="G48" s="50" t="s">
        <v>9</v>
      </c>
    </row>
    <row r="49" spans="1:7" ht="14.1" customHeight="1">
      <c r="C49" s="15"/>
      <c r="F49" s="26"/>
      <c r="G49" s="50"/>
    </row>
    <row r="50" spans="1:7" ht="14.1" customHeight="1">
      <c r="A50" t="s">
        <v>168</v>
      </c>
      <c r="C50" s="15"/>
      <c r="F50" s="26"/>
      <c r="G50" s="50"/>
    </row>
    <row r="51" spans="1:7" ht="14.1" customHeight="1">
      <c r="C51" s="15"/>
      <c r="F51" s="26"/>
      <c r="G51" s="50"/>
    </row>
    <row r="52" spans="1:7" ht="14.1" customHeight="1">
      <c r="A52" t="s">
        <v>169</v>
      </c>
      <c r="G52" s="51" t="s">
        <v>9</v>
      </c>
    </row>
    <row r="53" spans="1:7" ht="14.1" customHeight="1">
      <c r="E53" s="31"/>
      <c r="G53" s="51"/>
    </row>
    <row r="54" spans="1:7" ht="14.1" customHeight="1">
      <c r="A54" t="s">
        <v>9</v>
      </c>
    </row>
    <row r="55" spans="1:7" ht="14.1" customHeight="1">
      <c r="A55" t="s">
        <v>9</v>
      </c>
      <c r="B55" s="24"/>
      <c r="C55" s="22"/>
      <c r="D55" s="22"/>
      <c r="E55" s="22"/>
      <c r="F55" s="22"/>
      <c r="G55" s="22"/>
    </row>
    <row r="56" spans="1:7" ht="14.1" customHeight="1">
      <c r="A56" t="s">
        <v>9</v>
      </c>
      <c r="B56" s="22"/>
      <c r="C56" s="22"/>
      <c r="D56" s="22"/>
      <c r="E56" s="22"/>
      <c r="F56" s="22"/>
      <c r="G56" s="22"/>
    </row>
    <row r="57" spans="1:7" ht="14.1" customHeight="1">
      <c r="A57" t="s">
        <v>9</v>
      </c>
      <c r="B57" s="22"/>
      <c r="C57" s="22"/>
      <c r="D57" s="22"/>
      <c r="E57" s="22"/>
      <c r="F57" s="22"/>
      <c r="G57" s="22"/>
    </row>
  </sheetData>
  <mergeCells count="3">
    <mergeCell ref="A1:H1"/>
    <mergeCell ref="A2:H2"/>
    <mergeCell ref="A3:H3"/>
  </mergeCells>
  <phoneticPr fontId="0" type="noConversion"/>
  <pageMargins left="0.75" right="0.75" top="0.75" bottom="0.25" header="0.25" footer="0.2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workbookViewId="0">
      <selection activeCell="E16" sqref="E16"/>
    </sheetView>
  </sheetViews>
  <sheetFormatPr defaultRowHeight="12.75"/>
  <cols>
    <col min="1" max="1" width="8.5703125" customWidth="1"/>
    <col min="3" max="3" width="11.5703125" bestFit="1" customWidth="1"/>
    <col min="4" max="4" width="10.7109375" customWidth="1"/>
    <col min="5" max="5" width="13.7109375" customWidth="1"/>
    <col min="6" max="6" width="11.5703125" bestFit="1" customWidth="1"/>
    <col min="7" max="7" width="12.140625" customWidth="1"/>
  </cols>
  <sheetData>
    <row r="1" spans="1:8" ht="15.75" customHeight="1">
      <c r="A1" s="148" t="s">
        <v>83</v>
      </c>
      <c r="B1" s="148"/>
      <c r="C1" s="148"/>
      <c r="D1" s="148"/>
      <c r="E1" s="148"/>
      <c r="F1" s="148"/>
      <c r="G1" s="148"/>
      <c r="H1" s="148"/>
    </row>
    <row r="2" spans="1:8" ht="15.75">
      <c r="A2" s="148" t="s">
        <v>251</v>
      </c>
      <c r="B2" s="148"/>
      <c r="C2" s="148"/>
      <c r="D2" s="148"/>
      <c r="E2" s="148"/>
      <c r="F2" s="148"/>
      <c r="G2" s="148"/>
      <c r="H2" s="148"/>
    </row>
    <row r="3" spans="1:8">
      <c r="A3" s="11"/>
      <c r="B3" s="11"/>
      <c r="C3" s="11"/>
      <c r="D3" s="11"/>
      <c r="E3" s="11"/>
    </row>
    <row r="4" spans="1:8">
      <c r="A4" s="11"/>
      <c r="B4" s="11"/>
      <c r="C4" s="11"/>
      <c r="D4" s="11"/>
      <c r="E4" s="11"/>
    </row>
    <row r="5" spans="1:8">
      <c r="B5" s="136"/>
      <c r="C5" s="145" t="s">
        <v>249</v>
      </c>
      <c r="D5" s="146"/>
      <c r="E5" s="146"/>
      <c r="F5" s="147"/>
    </row>
    <row r="6" spans="1:8" ht="12.75" customHeight="1">
      <c r="B6" s="137" t="s">
        <v>248</v>
      </c>
      <c r="C6" s="134">
        <v>44494</v>
      </c>
      <c r="D6" s="135" t="s">
        <v>244</v>
      </c>
      <c r="E6" s="135" t="s">
        <v>245</v>
      </c>
      <c r="F6" s="135" t="s">
        <v>246</v>
      </c>
      <c r="G6" s="133"/>
    </row>
    <row r="7" spans="1:8" ht="12.75" customHeight="1">
      <c r="B7" s="138">
        <v>0</v>
      </c>
      <c r="C7" s="140">
        <v>8880</v>
      </c>
      <c r="D7" s="140">
        <v>9620</v>
      </c>
      <c r="E7" s="140">
        <v>11840</v>
      </c>
      <c r="F7" s="140">
        <v>12580</v>
      </c>
      <c r="G7" s="131"/>
    </row>
    <row r="8" spans="1:8" ht="12.75" customHeight="1">
      <c r="B8" s="138">
        <v>1</v>
      </c>
      <c r="C8" s="140">
        <v>8954</v>
      </c>
      <c r="D8" s="140">
        <v>9694</v>
      </c>
      <c r="E8" s="140">
        <v>11914</v>
      </c>
      <c r="F8" s="140">
        <v>13150</v>
      </c>
      <c r="G8" s="131"/>
    </row>
    <row r="9" spans="1:8" ht="12.75" customHeight="1">
      <c r="B9" s="138">
        <v>2</v>
      </c>
      <c r="C9" s="140">
        <v>9028</v>
      </c>
      <c r="D9" s="140">
        <v>9768</v>
      </c>
      <c r="E9" s="140">
        <v>12025</v>
      </c>
      <c r="F9" s="140">
        <v>13320</v>
      </c>
      <c r="G9" s="131"/>
    </row>
    <row r="10" spans="1:8" ht="12.75" customHeight="1">
      <c r="B10" s="138">
        <v>3</v>
      </c>
      <c r="C10" s="140">
        <v>9102</v>
      </c>
      <c r="D10" s="140">
        <v>9842</v>
      </c>
      <c r="E10" s="140">
        <v>12321</v>
      </c>
      <c r="F10" s="140">
        <v>13572</v>
      </c>
      <c r="G10" s="131"/>
    </row>
    <row r="11" spans="1:8" ht="12.75" customHeight="1">
      <c r="B11" s="138">
        <v>4</v>
      </c>
      <c r="C11" s="140">
        <v>9176</v>
      </c>
      <c r="D11" s="140">
        <v>9990</v>
      </c>
      <c r="E11" s="140">
        <v>13290</v>
      </c>
      <c r="F11" s="140">
        <v>14060</v>
      </c>
      <c r="G11" s="131"/>
    </row>
    <row r="12" spans="1:8" ht="12.75" customHeight="1">
      <c r="B12" s="138">
        <v>5</v>
      </c>
      <c r="C12" s="140">
        <v>9620</v>
      </c>
      <c r="D12" s="140">
        <v>10256</v>
      </c>
      <c r="E12" s="140">
        <v>13816</v>
      </c>
      <c r="F12" s="140">
        <v>15022</v>
      </c>
      <c r="G12" s="132"/>
    </row>
    <row r="13" spans="1:8" ht="12.75" customHeight="1">
      <c r="B13" s="138">
        <v>6</v>
      </c>
      <c r="C13" s="140">
        <v>10160</v>
      </c>
      <c r="D13" s="140">
        <v>10508</v>
      </c>
      <c r="E13" s="140">
        <v>13979</v>
      </c>
      <c r="F13" s="140">
        <v>15281</v>
      </c>
      <c r="G13" s="131"/>
    </row>
    <row r="14" spans="1:8" ht="12.75" customHeight="1">
      <c r="B14" s="138">
        <v>7</v>
      </c>
      <c r="C14" s="140">
        <v>10360</v>
      </c>
      <c r="D14" s="140">
        <v>11226</v>
      </c>
      <c r="E14" s="140">
        <v>14630</v>
      </c>
      <c r="F14" s="140">
        <v>15355</v>
      </c>
      <c r="G14" s="131"/>
    </row>
    <row r="15" spans="1:8" ht="12.75" customHeight="1">
      <c r="B15" s="138">
        <v>8</v>
      </c>
      <c r="C15" s="140">
        <v>10604</v>
      </c>
      <c r="D15" s="140">
        <v>11396</v>
      </c>
      <c r="E15" s="140">
        <v>14700</v>
      </c>
      <c r="F15" s="140">
        <v>15429</v>
      </c>
      <c r="G15" s="131"/>
    </row>
    <row r="16" spans="1:8" ht="12.75" customHeight="1">
      <c r="B16" s="138">
        <v>9</v>
      </c>
      <c r="C16" s="140">
        <v>10848</v>
      </c>
      <c r="D16" s="140">
        <v>11625</v>
      </c>
      <c r="E16" s="140">
        <v>14763</v>
      </c>
      <c r="F16" s="140">
        <v>15510</v>
      </c>
      <c r="G16" s="131"/>
    </row>
    <row r="17" spans="2:7" ht="12.75" customHeight="1">
      <c r="B17" s="138">
        <v>10</v>
      </c>
      <c r="C17" s="140">
        <v>11093</v>
      </c>
      <c r="D17" s="140">
        <v>11840</v>
      </c>
      <c r="E17" s="140">
        <v>14800</v>
      </c>
      <c r="F17" s="140">
        <v>15688</v>
      </c>
      <c r="G17" s="131"/>
    </row>
    <row r="18" spans="2:7" ht="12.75" customHeight="1">
      <c r="B18" s="138">
        <v>11</v>
      </c>
      <c r="C18" s="140">
        <v>11248</v>
      </c>
      <c r="D18" s="140">
        <v>12661</v>
      </c>
      <c r="E18" s="140">
        <v>14948</v>
      </c>
      <c r="F18" s="140">
        <v>16162</v>
      </c>
      <c r="G18" s="132"/>
    </row>
    <row r="19" spans="2:7" ht="12.75" customHeight="1">
      <c r="B19" s="138">
        <v>12</v>
      </c>
      <c r="C19" s="140">
        <v>11396</v>
      </c>
      <c r="D19" s="140">
        <v>12691</v>
      </c>
      <c r="E19" s="140">
        <v>15237</v>
      </c>
      <c r="F19" s="140">
        <v>16946</v>
      </c>
      <c r="G19" s="131"/>
    </row>
    <row r="20" spans="2:7" ht="12.75" customHeight="1">
      <c r="B20" s="138">
        <v>13</v>
      </c>
      <c r="C20" s="140">
        <v>11544</v>
      </c>
      <c r="D20" s="140">
        <v>12728</v>
      </c>
      <c r="E20" s="140">
        <v>15392</v>
      </c>
      <c r="F20" s="140">
        <v>17109</v>
      </c>
      <c r="G20" s="131"/>
    </row>
    <row r="21" spans="2:7" ht="12.75" customHeight="1">
      <c r="B21" s="138">
        <v>14</v>
      </c>
      <c r="C21" s="140">
        <v>11692</v>
      </c>
      <c r="D21" s="140">
        <v>12802</v>
      </c>
      <c r="E21" s="140">
        <v>15540</v>
      </c>
      <c r="F21" s="140">
        <v>17257</v>
      </c>
      <c r="G21" s="131"/>
    </row>
    <row r="22" spans="2:7" ht="12.75" customHeight="1">
      <c r="B22" s="138">
        <v>15</v>
      </c>
      <c r="C22" s="140">
        <v>11840</v>
      </c>
      <c r="D22" s="140">
        <v>12876</v>
      </c>
      <c r="E22" s="140">
        <v>15688</v>
      </c>
      <c r="F22" s="140">
        <v>17405</v>
      </c>
      <c r="G22" s="132"/>
    </row>
    <row r="23" spans="2:7" ht="12.75" customHeight="1">
      <c r="B23" s="138">
        <v>16</v>
      </c>
      <c r="C23" s="140">
        <v>11988</v>
      </c>
      <c r="D23" s="140">
        <v>13727</v>
      </c>
      <c r="E23" s="140">
        <v>15836</v>
      </c>
      <c r="F23" s="140">
        <v>17790</v>
      </c>
      <c r="G23" s="132"/>
    </row>
    <row r="24" spans="2:7" ht="12.75" customHeight="1">
      <c r="B24" s="138">
        <v>17</v>
      </c>
      <c r="C24" s="140">
        <v>12136</v>
      </c>
      <c r="D24" s="140">
        <v>13801</v>
      </c>
      <c r="E24" s="140">
        <v>15984</v>
      </c>
      <c r="F24" s="140">
        <v>17938</v>
      </c>
      <c r="G24" s="132"/>
    </row>
    <row r="25" spans="2:7" ht="12.75" customHeight="1">
      <c r="B25" s="138">
        <v>18</v>
      </c>
      <c r="C25" s="140">
        <v>12284</v>
      </c>
      <c r="D25" s="140">
        <v>13875</v>
      </c>
      <c r="E25" s="140">
        <v>16132</v>
      </c>
      <c r="F25" s="140">
        <v>18086</v>
      </c>
      <c r="G25" s="132"/>
    </row>
    <row r="26" spans="2:7" ht="12.75" customHeight="1">
      <c r="B26" s="138">
        <v>19</v>
      </c>
      <c r="C26" s="140">
        <v>12432</v>
      </c>
      <c r="D26" s="140">
        <v>14423</v>
      </c>
      <c r="E26" s="140">
        <v>16280</v>
      </c>
      <c r="F26" s="140">
        <v>18234</v>
      </c>
      <c r="G26" s="132"/>
    </row>
    <row r="27" spans="2:7" ht="12.75" customHeight="1">
      <c r="B27" s="138">
        <v>20</v>
      </c>
      <c r="C27" s="140">
        <v>12580</v>
      </c>
      <c r="D27" s="140">
        <v>14504</v>
      </c>
      <c r="E27" s="140">
        <v>16428</v>
      </c>
      <c r="F27" s="140">
        <v>18382</v>
      </c>
      <c r="G27" s="131"/>
    </row>
    <row r="28" spans="2:7" ht="12.75" customHeight="1">
      <c r="B28" s="138">
        <v>21</v>
      </c>
      <c r="C28" s="140">
        <v>12728</v>
      </c>
      <c r="D28" s="140">
        <v>14578</v>
      </c>
      <c r="E28" s="140">
        <v>17235</v>
      </c>
      <c r="F28" s="140">
        <v>19166</v>
      </c>
      <c r="G28" s="131"/>
    </row>
    <row r="29" spans="2:7" ht="12.75" customHeight="1">
      <c r="B29" s="138">
        <v>22</v>
      </c>
      <c r="C29" s="140">
        <v>12876</v>
      </c>
      <c r="D29" s="140">
        <v>14726</v>
      </c>
      <c r="E29" s="140">
        <v>17316</v>
      </c>
      <c r="F29" s="140">
        <v>19240</v>
      </c>
      <c r="G29" s="131"/>
    </row>
    <row r="30" spans="2:7" ht="12.75" customHeight="1">
      <c r="B30" s="138">
        <v>23</v>
      </c>
      <c r="C30" s="140">
        <v>13024</v>
      </c>
      <c r="D30" s="140">
        <v>14874</v>
      </c>
      <c r="E30" s="140">
        <v>17390</v>
      </c>
      <c r="F30" s="140">
        <v>19388</v>
      </c>
      <c r="G30" s="131"/>
    </row>
    <row r="31" spans="2:7" ht="12.75" customHeight="1">
      <c r="B31" s="138">
        <v>24</v>
      </c>
      <c r="C31" s="140">
        <v>13172</v>
      </c>
      <c r="D31" s="140">
        <v>15133</v>
      </c>
      <c r="E31" s="140">
        <v>17464</v>
      </c>
      <c r="F31" s="140">
        <v>19536</v>
      </c>
      <c r="G31" s="131"/>
    </row>
    <row r="32" spans="2:7" ht="12.75" customHeight="1">
      <c r="B32" s="138">
        <v>25</v>
      </c>
      <c r="C32" s="140">
        <v>13320</v>
      </c>
      <c r="D32" s="140">
        <v>15207</v>
      </c>
      <c r="E32" s="140">
        <v>17612</v>
      </c>
      <c r="F32" s="140">
        <v>19684</v>
      </c>
      <c r="G32" s="131"/>
    </row>
    <row r="33" spans="1:7" ht="12.75" customHeight="1">
      <c r="B33" s="138">
        <v>26</v>
      </c>
      <c r="C33" s="140">
        <v>13468</v>
      </c>
      <c r="D33" s="140">
        <v>15318</v>
      </c>
      <c r="E33" s="140">
        <v>17760</v>
      </c>
      <c r="F33" s="140">
        <v>19832</v>
      </c>
      <c r="G33" s="131"/>
    </row>
    <row r="34" spans="1:7" ht="12.75" customHeight="1">
      <c r="B34" s="138">
        <v>27</v>
      </c>
      <c r="C34" s="140">
        <v>13616</v>
      </c>
      <c r="D34" s="140">
        <v>15392</v>
      </c>
      <c r="E34" s="140">
        <v>18892</v>
      </c>
      <c r="F34" s="140">
        <v>19980</v>
      </c>
      <c r="G34" s="131"/>
    </row>
    <row r="35" spans="1:7" ht="12.75" customHeight="1">
      <c r="B35" s="138">
        <v>28</v>
      </c>
      <c r="C35" s="140">
        <v>13764</v>
      </c>
      <c r="D35" s="140">
        <v>15540</v>
      </c>
      <c r="E35" s="140">
        <v>19136</v>
      </c>
      <c r="F35" s="140">
        <v>20128</v>
      </c>
      <c r="G35" s="131"/>
    </row>
    <row r="36" spans="1:7" ht="12.75" customHeight="1">
      <c r="B36" s="138">
        <v>29</v>
      </c>
      <c r="C36" s="140">
        <v>13912</v>
      </c>
      <c r="D36" s="140">
        <v>15688</v>
      </c>
      <c r="E36" s="140">
        <v>19240</v>
      </c>
      <c r="F36" s="140">
        <v>20276</v>
      </c>
      <c r="G36" s="131"/>
    </row>
    <row r="37" spans="1:7" ht="12.75" customHeight="1">
      <c r="B37" s="138">
        <v>30</v>
      </c>
      <c r="C37" s="140">
        <v>14060</v>
      </c>
      <c r="D37" s="140">
        <v>15836</v>
      </c>
      <c r="E37" s="140">
        <v>19314</v>
      </c>
      <c r="F37" s="140">
        <v>20424</v>
      </c>
      <c r="G37" s="131"/>
    </row>
    <row r="38" spans="1:7" ht="12.75" customHeight="1">
      <c r="B38" s="139">
        <v>31</v>
      </c>
      <c r="C38" s="140">
        <v>14208</v>
      </c>
      <c r="D38" s="140">
        <v>15984</v>
      </c>
      <c r="E38" s="140">
        <v>19388</v>
      </c>
      <c r="F38" s="140">
        <v>20572</v>
      </c>
      <c r="G38" s="131"/>
    </row>
    <row r="39" spans="1:7" ht="12.75" customHeight="1">
      <c r="B39" s="139">
        <v>32</v>
      </c>
      <c r="C39" s="140">
        <v>14356</v>
      </c>
      <c r="D39" s="140">
        <v>16132</v>
      </c>
      <c r="E39" s="140">
        <v>19943</v>
      </c>
      <c r="F39" s="140">
        <v>20720</v>
      </c>
      <c r="G39" s="131"/>
    </row>
    <row r="41" spans="1:7">
      <c r="A41" s="11"/>
      <c r="B41" s="11"/>
      <c r="C41" s="11"/>
      <c r="D41" s="11"/>
      <c r="E41" s="11"/>
    </row>
    <row r="42" spans="1:7">
      <c r="A42" s="142" t="s">
        <v>250</v>
      </c>
      <c r="B42" s="142"/>
      <c r="C42" s="142"/>
      <c r="D42" s="142"/>
      <c r="E42" s="142"/>
      <c r="F42" s="142"/>
    </row>
    <row r="43" spans="1:7">
      <c r="A43" s="11"/>
      <c r="B43" s="11"/>
      <c r="C43" s="11"/>
      <c r="D43" s="11"/>
      <c r="E43" s="11"/>
    </row>
    <row r="44" spans="1:7">
      <c r="A44" s="141" t="s">
        <v>252</v>
      </c>
      <c r="B44" s="11"/>
      <c r="C44" s="11"/>
      <c r="D44" s="11"/>
      <c r="E44" s="11"/>
    </row>
    <row r="45" spans="1:7">
      <c r="A45" s="141" t="s">
        <v>253</v>
      </c>
      <c r="B45" s="11"/>
      <c r="C45" s="11"/>
      <c r="D45" s="11"/>
      <c r="E45" s="11"/>
    </row>
    <row r="46" spans="1:7">
      <c r="A46" s="11"/>
      <c r="B46" s="11"/>
      <c r="C46" s="11"/>
      <c r="D46" s="11"/>
      <c r="E46" s="11"/>
    </row>
    <row r="47" spans="1:7" ht="15">
      <c r="A47" s="16" t="s">
        <v>157</v>
      </c>
      <c r="B47" s="17"/>
      <c r="C47" s="17"/>
      <c r="D47" s="17"/>
      <c r="E47" s="17"/>
    </row>
    <row r="48" spans="1:7" ht="15">
      <c r="A48" s="16" t="s">
        <v>158</v>
      </c>
      <c r="B48" s="17"/>
      <c r="C48" s="17"/>
      <c r="D48" s="17"/>
    </row>
    <row r="49" spans="1:1" ht="15">
      <c r="A49" s="17" t="s">
        <v>9</v>
      </c>
    </row>
    <row r="50" spans="1:1" ht="15">
      <c r="A50" s="16" t="s">
        <v>247</v>
      </c>
    </row>
    <row r="51" spans="1:1" ht="15">
      <c r="A51" s="16"/>
    </row>
    <row r="52" spans="1:1" ht="15">
      <c r="A52" s="16" t="s">
        <v>217</v>
      </c>
    </row>
    <row r="54" spans="1:1" ht="15">
      <c r="A54" s="16" t="s">
        <v>172</v>
      </c>
    </row>
    <row r="55" spans="1:1" ht="15">
      <c r="A55" s="16" t="s">
        <v>173</v>
      </c>
    </row>
  </sheetData>
  <mergeCells count="4">
    <mergeCell ref="C5:F5"/>
    <mergeCell ref="A42:F42"/>
    <mergeCell ref="A1:H1"/>
    <mergeCell ref="A2:H2"/>
  </mergeCells>
  <phoneticPr fontId="0" type="noConversion"/>
  <pageMargins left="0.75" right="0.25" top="0" bottom="0" header="0.25" footer="0.25"/>
  <pageSetup scale="10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41"/>
  <sheetViews>
    <sheetView workbookViewId="0">
      <selection activeCell="A6" sqref="A6"/>
    </sheetView>
  </sheetViews>
  <sheetFormatPr defaultRowHeight="12.75"/>
  <cols>
    <col min="4" max="5" width="27.42578125" customWidth="1"/>
    <col min="6" max="6" width="16.5703125" customWidth="1"/>
  </cols>
  <sheetData>
    <row r="1" spans="1:6" ht="14.25">
      <c r="A1" s="155" t="s">
        <v>83</v>
      </c>
      <c r="B1" s="155"/>
      <c r="C1" s="155"/>
      <c r="D1" s="155"/>
      <c r="E1" s="155"/>
      <c r="F1" s="155"/>
    </row>
    <row r="2" spans="1:6" ht="14.25">
      <c r="A2" s="155" t="s">
        <v>237</v>
      </c>
      <c r="B2" s="155"/>
      <c r="C2" s="155"/>
      <c r="D2" s="155"/>
      <c r="E2" s="155"/>
      <c r="F2" s="155"/>
    </row>
    <row r="3" spans="1:6" ht="14.25">
      <c r="A3" s="155" t="s">
        <v>9</v>
      </c>
      <c r="B3" s="155"/>
      <c r="C3" s="155"/>
      <c r="D3" s="155"/>
      <c r="E3" s="155"/>
      <c r="F3" s="155"/>
    </row>
    <row r="4" spans="1:6" ht="15.75">
      <c r="A4" s="9"/>
      <c r="B4" s="9"/>
      <c r="D4" s="105" t="s">
        <v>9</v>
      </c>
      <c r="E4" s="105" t="s">
        <v>9</v>
      </c>
    </row>
    <row r="5" spans="1:6" ht="15.75">
      <c r="A5" s="9"/>
      <c r="B5" s="22" t="s">
        <v>9</v>
      </c>
      <c r="C5" s="107" t="s">
        <v>9</v>
      </c>
      <c r="D5" s="109" t="s">
        <v>179</v>
      </c>
      <c r="E5" s="109" t="s">
        <v>179</v>
      </c>
    </row>
    <row r="6" spans="1:6" ht="15.75">
      <c r="A6" s="9"/>
      <c r="B6" s="9"/>
      <c r="C6" s="108" t="s">
        <v>18</v>
      </c>
      <c r="D6" s="108" t="s">
        <v>177</v>
      </c>
      <c r="E6" s="108" t="s">
        <v>178</v>
      </c>
    </row>
    <row r="7" spans="1:6" ht="18.75">
      <c r="A7" s="9"/>
      <c r="B7" s="9"/>
      <c r="C7" s="106">
        <v>0</v>
      </c>
      <c r="D7" s="129">
        <v>42181.61</v>
      </c>
      <c r="E7" s="129">
        <v>27202.38</v>
      </c>
    </row>
    <row r="8" spans="1:6" ht="18.75">
      <c r="A8" s="9"/>
      <c r="B8" s="9"/>
      <c r="C8" s="63">
        <v>1</v>
      </c>
      <c r="D8" s="129">
        <v>42284.63</v>
      </c>
      <c r="E8" s="129">
        <v>27305.4</v>
      </c>
    </row>
    <row r="9" spans="1:6" ht="18.75">
      <c r="A9" s="9"/>
      <c r="B9" s="9"/>
      <c r="C9" s="63">
        <v>2</v>
      </c>
      <c r="D9" s="129">
        <v>42387.65</v>
      </c>
      <c r="E9" s="129">
        <v>27408.42</v>
      </c>
    </row>
    <row r="10" spans="1:6" ht="18.75">
      <c r="A10" s="9"/>
      <c r="B10" s="9"/>
      <c r="C10" s="63">
        <v>3</v>
      </c>
      <c r="D10" s="129">
        <v>42490.67</v>
      </c>
      <c r="E10" s="129">
        <v>27511.439999999999</v>
      </c>
    </row>
    <row r="11" spans="1:6" ht="18.75">
      <c r="A11" s="9"/>
      <c r="B11" s="9"/>
      <c r="C11" s="63">
        <v>4</v>
      </c>
      <c r="D11" s="129">
        <v>42593.69</v>
      </c>
      <c r="E11" s="129">
        <v>27614.46</v>
      </c>
    </row>
    <row r="12" spans="1:6" ht="18.75">
      <c r="A12" s="9"/>
      <c r="B12" s="9"/>
      <c r="C12" s="63">
        <v>5</v>
      </c>
      <c r="D12" s="129">
        <v>42696.71</v>
      </c>
      <c r="E12" s="129">
        <v>27717.48</v>
      </c>
    </row>
    <row r="13" spans="1:6" ht="18.75">
      <c r="A13" s="9"/>
      <c r="B13" s="9"/>
      <c r="C13" s="63">
        <v>6</v>
      </c>
      <c r="D13" s="129">
        <v>42799.73</v>
      </c>
      <c r="E13" s="129">
        <v>27820.5</v>
      </c>
    </row>
    <row r="14" spans="1:6" ht="18.75">
      <c r="A14" s="9"/>
      <c r="B14" s="9"/>
      <c r="C14" s="63">
        <v>7</v>
      </c>
      <c r="D14" s="129">
        <v>42902.75</v>
      </c>
      <c r="E14" s="129">
        <v>27923.52</v>
      </c>
    </row>
    <row r="15" spans="1:6" ht="18.75">
      <c r="A15" s="9"/>
      <c r="B15" s="9"/>
      <c r="C15" s="63">
        <v>8</v>
      </c>
      <c r="D15" s="129">
        <v>43005.77</v>
      </c>
      <c r="E15" s="129">
        <v>28026.54</v>
      </c>
    </row>
    <row r="16" spans="1:6" ht="18.75">
      <c r="A16" s="9"/>
      <c r="B16" s="9"/>
      <c r="C16" s="63">
        <v>9</v>
      </c>
      <c r="D16" s="129">
        <v>43108.79</v>
      </c>
      <c r="E16" s="129">
        <v>28129.56</v>
      </c>
    </row>
    <row r="17" spans="1:5" ht="18.75">
      <c r="A17" s="9"/>
      <c r="B17" s="9"/>
      <c r="C17" s="63">
        <v>10</v>
      </c>
      <c r="D17" s="129">
        <v>43211.81</v>
      </c>
      <c r="E17" s="129">
        <v>28232.58</v>
      </c>
    </row>
    <row r="18" spans="1:5" ht="18.75">
      <c r="A18" s="9"/>
      <c r="B18" s="9"/>
      <c r="C18" s="63">
        <v>11</v>
      </c>
      <c r="D18" s="129">
        <v>43314.83</v>
      </c>
      <c r="E18" s="129">
        <v>28335.599999999999</v>
      </c>
    </row>
    <row r="19" spans="1:5" ht="18.75">
      <c r="A19" s="9"/>
      <c r="B19" s="9"/>
      <c r="C19" s="63">
        <v>12</v>
      </c>
      <c r="D19" s="129">
        <v>43417.85</v>
      </c>
      <c r="E19" s="129">
        <v>28438.62</v>
      </c>
    </row>
    <row r="20" spans="1:5" ht="18.75">
      <c r="A20" s="9"/>
      <c r="B20" s="9"/>
      <c r="C20" s="63">
        <v>13</v>
      </c>
      <c r="D20" s="129">
        <v>43520.87</v>
      </c>
      <c r="E20" s="129">
        <v>28541.64</v>
      </c>
    </row>
    <row r="21" spans="1:5" ht="18.75">
      <c r="A21" s="9"/>
      <c r="B21" s="9"/>
      <c r="C21" s="63">
        <v>14</v>
      </c>
      <c r="D21" s="129">
        <v>43623.89</v>
      </c>
      <c r="E21" s="129">
        <v>28644.66</v>
      </c>
    </row>
    <row r="22" spans="1:5" ht="18.75">
      <c r="A22" s="9"/>
      <c r="B22" s="9"/>
      <c r="C22" s="63">
        <v>15</v>
      </c>
      <c r="D22" s="129">
        <v>43726.91</v>
      </c>
      <c r="E22" s="129">
        <v>28747.68</v>
      </c>
    </row>
    <row r="23" spans="1:5" ht="18.75">
      <c r="A23" s="9"/>
      <c r="B23" s="9"/>
      <c r="C23" s="63">
        <v>16</v>
      </c>
      <c r="D23" s="129">
        <v>43829.93</v>
      </c>
      <c r="E23" s="129">
        <v>28850.7</v>
      </c>
    </row>
    <row r="24" spans="1:5" ht="18.75">
      <c r="A24" s="9"/>
      <c r="B24" s="9"/>
      <c r="C24" s="63">
        <v>17</v>
      </c>
      <c r="D24" s="129">
        <v>43932.95</v>
      </c>
      <c r="E24" s="129">
        <v>28953.72</v>
      </c>
    </row>
    <row r="25" spans="1:5" ht="18.75">
      <c r="A25" s="9"/>
      <c r="B25" s="9"/>
      <c r="C25" s="63">
        <v>18</v>
      </c>
      <c r="D25" s="129">
        <v>44035.97</v>
      </c>
      <c r="E25" s="129">
        <v>29056.74</v>
      </c>
    </row>
    <row r="26" spans="1:5" ht="18.75">
      <c r="A26" s="9"/>
      <c r="B26" s="9"/>
      <c r="C26" s="63">
        <v>19</v>
      </c>
      <c r="D26" s="129">
        <v>44138.99</v>
      </c>
      <c r="E26" s="129">
        <v>29159.759999999998</v>
      </c>
    </row>
    <row r="27" spans="1:5" ht="18.75">
      <c r="A27" s="9"/>
      <c r="B27" s="9"/>
      <c r="C27" s="63">
        <v>20</v>
      </c>
      <c r="D27" s="129">
        <v>44242.01</v>
      </c>
      <c r="E27" s="129">
        <v>29262.78</v>
      </c>
    </row>
    <row r="28" spans="1:5" ht="18.75">
      <c r="A28" s="9"/>
      <c r="B28" s="9"/>
      <c r="C28" s="63">
        <v>21</v>
      </c>
      <c r="D28" s="129">
        <v>44345.03</v>
      </c>
      <c r="E28" s="129">
        <v>29365.8</v>
      </c>
    </row>
    <row r="29" spans="1:5" ht="18.75">
      <c r="A29" s="9"/>
      <c r="B29" s="9"/>
      <c r="C29" s="63">
        <v>22</v>
      </c>
      <c r="D29" s="129">
        <v>44448.05</v>
      </c>
      <c r="E29" s="129">
        <v>29468.82</v>
      </c>
    </row>
    <row r="30" spans="1:5" ht="18.75">
      <c r="A30" s="9"/>
      <c r="B30" s="9"/>
      <c r="C30" s="63">
        <v>23</v>
      </c>
      <c r="D30" s="129">
        <v>44551.07</v>
      </c>
      <c r="E30" s="129">
        <v>29571.84</v>
      </c>
    </row>
    <row r="31" spans="1:5" ht="18.75">
      <c r="A31" s="9"/>
      <c r="B31" s="9"/>
      <c r="C31" s="63">
        <v>24</v>
      </c>
      <c r="D31" s="129">
        <v>44654.09</v>
      </c>
      <c r="E31" s="129">
        <v>29674.86</v>
      </c>
    </row>
    <row r="32" spans="1:5" ht="18.75">
      <c r="A32" s="9"/>
      <c r="B32" s="9"/>
      <c r="C32" s="63">
        <v>25</v>
      </c>
      <c r="D32" s="129">
        <v>44757.11</v>
      </c>
      <c r="E32" s="129">
        <v>29777.88</v>
      </c>
    </row>
    <row r="33" spans="1:6" ht="18.75">
      <c r="A33" s="9"/>
      <c r="B33" s="9"/>
      <c r="C33" s="63">
        <v>26</v>
      </c>
      <c r="D33" s="129">
        <v>44860.13</v>
      </c>
      <c r="E33" s="129">
        <v>29880.9</v>
      </c>
    </row>
    <row r="34" spans="1:6" ht="18.75">
      <c r="A34" s="9"/>
      <c r="B34" s="9"/>
      <c r="C34" s="63">
        <v>27</v>
      </c>
      <c r="D34" s="129">
        <v>44963.15</v>
      </c>
      <c r="E34" s="129">
        <v>29983.919999999998</v>
      </c>
    </row>
    <row r="35" spans="1:6" ht="18.75">
      <c r="A35" s="9"/>
      <c r="B35" s="9"/>
      <c r="C35" s="65">
        <v>28</v>
      </c>
      <c r="D35" s="129">
        <v>45066.17</v>
      </c>
      <c r="E35" s="129">
        <v>30086.94</v>
      </c>
    </row>
    <row r="36" spans="1:6" ht="18.75">
      <c r="A36" s="9"/>
      <c r="B36" s="9"/>
      <c r="C36" s="65">
        <v>29</v>
      </c>
      <c r="D36" s="129">
        <v>45169.19</v>
      </c>
      <c r="E36" s="129">
        <v>30189.96</v>
      </c>
    </row>
    <row r="37" spans="1:6" ht="18.75">
      <c r="A37" s="9"/>
      <c r="B37" s="9"/>
      <c r="C37" s="65">
        <v>30</v>
      </c>
      <c r="D37" s="129">
        <v>45272.21</v>
      </c>
      <c r="E37" s="129">
        <v>30292.98</v>
      </c>
    </row>
    <row r="38" spans="1:6" ht="18.75">
      <c r="A38" s="9"/>
      <c r="B38" s="9"/>
      <c r="C38" s="65" t="s">
        <v>85</v>
      </c>
      <c r="D38" s="129">
        <v>45375.23</v>
      </c>
      <c r="E38" s="129">
        <v>30396</v>
      </c>
    </row>
    <row r="40" spans="1:6">
      <c r="A40" s="150" t="s">
        <v>180</v>
      </c>
      <c r="B40" s="149"/>
      <c r="C40" s="149"/>
      <c r="D40" s="149"/>
      <c r="E40" s="149"/>
      <c r="F40" s="149"/>
    </row>
    <row r="41" spans="1:6">
      <c r="A41" s="150" t="s">
        <v>181</v>
      </c>
      <c r="B41" s="149"/>
      <c r="C41" s="149"/>
      <c r="D41" s="149"/>
      <c r="E41" s="149"/>
      <c r="F41" s="149"/>
    </row>
  </sheetData>
  <mergeCells count="5">
    <mergeCell ref="A1:F1"/>
    <mergeCell ref="A2:F2"/>
    <mergeCell ref="A3:F3"/>
    <mergeCell ref="A40:F40"/>
    <mergeCell ref="A41:F41"/>
  </mergeCells>
  <pageMargins left="0.2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"/>
  <sheetViews>
    <sheetView workbookViewId="0">
      <selection activeCell="E15" sqref="E15"/>
    </sheetView>
  </sheetViews>
  <sheetFormatPr defaultRowHeight="12.75"/>
  <cols>
    <col min="1" max="1" width="5.7109375" customWidth="1"/>
    <col min="2" max="3" width="9.28515625" customWidth="1"/>
    <col min="4" max="4" width="12.7109375" customWidth="1"/>
    <col min="5" max="5" width="15.7109375" customWidth="1"/>
    <col min="6" max="6" width="12.7109375" customWidth="1"/>
    <col min="7" max="7" width="15.7109375" customWidth="1"/>
  </cols>
  <sheetData>
    <row r="1" spans="1:7">
      <c r="A1" s="142" t="s">
        <v>83</v>
      </c>
      <c r="B1" s="142"/>
      <c r="C1" s="142"/>
      <c r="D1" s="142"/>
      <c r="E1" s="142"/>
      <c r="F1" s="142"/>
      <c r="G1" s="142"/>
    </row>
    <row r="2" spans="1:7">
      <c r="A2" s="142" t="s">
        <v>221</v>
      </c>
      <c r="B2" s="142"/>
      <c r="C2" s="142"/>
      <c r="D2" s="142"/>
      <c r="E2" s="142"/>
      <c r="F2" s="142"/>
      <c r="G2" s="142"/>
    </row>
    <row r="3" spans="1:7">
      <c r="A3" s="142" t="s">
        <v>9</v>
      </c>
      <c r="B3" s="142"/>
      <c r="C3" s="142"/>
      <c r="D3" s="142"/>
      <c r="E3" s="142"/>
      <c r="F3" s="142"/>
      <c r="G3" s="142"/>
    </row>
    <row r="4" spans="1:7">
      <c r="D4" s="10"/>
      <c r="E4" s="11" t="s">
        <v>9</v>
      </c>
      <c r="G4" s="10"/>
    </row>
    <row r="6" spans="1:7">
      <c r="C6" s="2" t="s">
        <v>18</v>
      </c>
      <c r="F6" s="19"/>
      <c r="G6" s="18" t="s">
        <v>19</v>
      </c>
    </row>
    <row r="7" spans="1:7" ht="13.7" customHeight="1">
      <c r="C7" s="12">
        <v>0</v>
      </c>
      <c r="F7" s="9"/>
      <c r="G7" s="128">
        <v>33096.269999999997</v>
      </c>
    </row>
    <row r="8" spans="1:7" ht="13.7" customHeight="1">
      <c r="C8" s="12">
        <v>1</v>
      </c>
      <c r="F8" s="9"/>
      <c r="G8" s="128">
        <v>34215.06</v>
      </c>
    </row>
    <row r="9" spans="1:7" ht="13.7" customHeight="1">
      <c r="C9" s="12">
        <v>2</v>
      </c>
      <c r="F9" s="9"/>
      <c r="G9" s="128">
        <v>34629.199999999997</v>
      </c>
    </row>
    <row r="10" spans="1:7" ht="13.7" customHeight="1">
      <c r="C10" s="12">
        <v>3</v>
      </c>
      <c r="F10" s="9"/>
      <c r="G10" s="128">
        <v>36009.67</v>
      </c>
    </row>
    <row r="11" spans="1:7" ht="13.7" customHeight="1">
      <c r="C11" s="12">
        <v>4</v>
      </c>
      <c r="F11" s="9"/>
      <c r="G11" s="128">
        <v>36197.17</v>
      </c>
    </row>
    <row r="12" spans="1:7" ht="13.7" customHeight="1">
      <c r="C12" s="12">
        <v>5</v>
      </c>
      <c r="F12" s="9"/>
      <c r="G12" s="128">
        <v>36522.71</v>
      </c>
    </row>
    <row r="13" spans="1:7" ht="13.7" customHeight="1">
      <c r="C13" s="12">
        <v>6</v>
      </c>
      <c r="F13" s="9"/>
      <c r="G13" s="128">
        <v>37252.089999999997</v>
      </c>
    </row>
    <row r="14" spans="1:7" ht="13.7" customHeight="1">
      <c r="C14" s="12">
        <v>7</v>
      </c>
      <c r="F14" s="9"/>
      <c r="G14" s="128">
        <v>37327.300000000003</v>
      </c>
    </row>
    <row r="15" spans="1:7" ht="13.7" customHeight="1">
      <c r="C15" s="12">
        <v>8</v>
      </c>
      <c r="F15" s="9"/>
      <c r="G15" s="128">
        <v>37395.29</v>
      </c>
    </row>
    <row r="16" spans="1:7" ht="13.7" customHeight="1">
      <c r="C16" s="12">
        <v>9</v>
      </c>
      <c r="F16" s="9"/>
      <c r="G16" s="128">
        <v>37467.410000000003</v>
      </c>
    </row>
    <row r="17" spans="3:7" ht="13.7" customHeight="1">
      <c r="C17" s="12">
        <v>10</v>
      </c>
      <c r="F17" s="9"/>
      <c r="G17" s="128">
        <v>37537.46</v>
      </c>
    </row>
    <row r="18" spans="3:7" ht="13.7" customHeight="1">
      <c r="C18" s="12">
        <v>11</v>
      </c>
      <c r="F18" s="9"/>
      <c r="G18" s="128">
        <v>37605.449999999997</v>
      </c>
    </row>
    <row r="19" spans="3:7" ht="13.7" customHeight="1">
      <c r="C19" s="12">
        <v>12</v>
      </c>
      <c r="F19" s="9" t="s">
        <v>9</v>
      </c>
      <c r="G19" s="128">
        <v>37676.54</v>
      </c>
    </row>
    <row r="20" spans="3:7" ht="13.7" customHeight="1">
      <c r="C20" s="12">
        <v>13</v>
      </c>
      <c r="F20" s="9"/>
      <c r="G20" s="128">
        <v>37745.56</v>
      </c>
    </row>
    <row r="21" spans="3:7" ht="13.7" customHeight="1">
      <c r="C21" s="15">
        <v>14</v>
      </c>
      <c r="F21" s="9"/>
      <c r="G21" s="128">
        <v>39213.589999999997</v>
      </c>
    </row>
    <row r="22" spans="3:7" ht="13.7" customHeight="1">
      <c r="C22" s="15">
        <v>15</v>
      </c>
      <c r="F22" s="22"/>
      <c r="G22" s="128">
        <v>39284.68</v>
      </c>
    </row>
    <row r="23" spans="3:7" ht="13.7" customHeight="1">
      <c r="C23" s="15">
        <v>16</v>
      </c>
      <c r="G23" s="128">
        <v>39353.699999999997</v>
      </c>
    </row>
    <row r="24" spans="3:7" ht="13.7" customHeight="1">
      <c r="C24" s="15">
        <v>17</v>
      </c>
      <c r="G24" s="128">
        <v>39422.720000000001</v>
      </c>
    </row>
    <row r="25" spans="3:7" ht="13.7" customHeight="1">
      <c r="C25" s="15">
        <v>18</v>
      </c>
      <c r="G25" s="128">
        <v>39493.81</v>
      </c>
    </row>
    <row r="26" spans="3:7" ht="13.7" customHeight="1">
      <c r="C26" s="15">
        <v>19</v>
      </c>
      <c r="G26" s="128">
        <v>41800.43</v>
      </c>
    </row>
    <row r="27" spans="3:7" ht="13.7" customHeight="1">
      <c r="C27" s="15">
        <v>20</v>
      </c>
      <c r="G27" s="128">
        <v>43456.99</v>
      </c>
    </row>
    <row r="28" spans="3:7" ht="13.7" customHeight="1">
      <c r="C28" s="15">
        <v>21</v>
      </c>
      <c r="F28" s="22"/>
      <c r="G28" s="128">
        <v>43527.040000000001</v>
      </c>
    </row>
    <row r="29" spans="3:7" ht="13.7" customHeight="1">
      <c r="C29" s="15">
        <v>22</v>
      </c>
      <c r="F29" s="22"/>
      <c r="G29" s="128">
        <v>43597.1</v>
      </c>
    </row>
    <row r="30" spans="3:7" ht="13.7" customHeight="1">
      <c r="C30" s="15">
        <v>23</v>
      </c>
      <c r="F30" s="22"/>
      <c r="G30" s="128">
        <v>43667.15</v>
      </c>
    </row>
    <row r="31" spans="3:7" ht="13.7" customHeight="1">
      <c r="C31" s="15">
        <v>24</v>
      </c>
      <c r="F31" s="22"/>
      <c r="G31" s="128">
        <v>43737.2</v>
      </c>
    </row>
    <row r="32" spans="3:7" ht="13.7" customHeight="1">
      <c r="C32" s="15">
        <v>25</v>
      </c>
      <c r="F32" s="22"/>
      <c r="G32" s="128">
        <v>43806.23</v>
      </c>
    </row>
    <row r="33" spans="3:7" ht="13.7" customHeight="1">
      <c r="C33" s="15">
        <v>26</v>
      </c>
      <c r="G33" s="128">
        <v>43876.28</v>
      </c>
    </row>
    <row r="34" spans="3:7" ht="13.7" customHeight="1">
      <c r="C34" s="15">
        <v>27</v>
      </c>
      <c r="G34" s="128">
        <v>43947.360000000001</v>
      </c>
    </row>
    <row r="35" spans="3:7" ht="13.7" customHeight="1">
      <c r="C35" s="15">
        <v>28</v>
      </c>
      <c r="G35" s="128">
        <v>44016.39</v>
      </c>
    </row>
    <row r="36" spans="3:7" ht="13.7" customHeight="1">
      <c r="C36" s="15">
        <v>29</v>
      </c>
      <c r="G36" s="128">
        <v>44230.67</v>
      </c>
    </row>
    <row r="37" spans="3:7" ht="13.7" customHeight="1">
      <c r="C37" s="15">
        <v>30</v>
      </c>
      <c r="G37" s="128">
        <v>44444.95</v>
      </c>
    </row>
    <row r="38" spans="3:7" ht="13.7" customHeight="1">
      <c r="C38" s="15">
        <v>31</v>
      </c>
      <c r="G38" s="128">
        <v>44659.23</v>
      </c>
    </row>
    <row r="39" spans="3:7" ht="13.7" customHeight="1">
      <c r="C39" s="15">
        <v>32</v>
      </c>
      <c r="G39" s="128">
        <v>44873.51</v>
      </c>
    </row>
    <row r="40" spans="3:7" ht="13.7" customHeight="1">
      <c r="C40" s="15">
        <v>33</v>
      </c>
      <c r="G40" s="128">
        <v>45087.79</v>
      </c>
    </row>
    <row r="41" spans="3:7" ht="13.7" customHeight="1">
      <c r="C41" s="15">
        <v>34</v>
      </c>
      <c r="G41" s="128">
        <v>45302.080000000002</v>
      </c>
    </row>
    <row r="42" spans="3:7" ht="13.7" customHeight="1">
      <c r="C42" s="15">
        <v>35</v>
      </c>
      <c r="G42" s="128">
        <v>45516.36</v>
      </c>
    </row>
    <row r="43" spans="3:7" ht="13.7" customHeight="1">
      <c r="C43" s="15">
        <v>36</v>
      </c>
      <c r="G43" s="128">
        <v>45731.67</v>
      </c>
    </row>
    <row r="44" spans="3:7" ht="13.7" customHeight="1">
      <c r="C44" s="15">
        <v>37</v>
      </c>
      <c r="G44" s="128">
        <v>45945.95</v>
      </c>
    </row>
    <row r="45" spans="3:7" ht="13.7" customHeight="1">
      <c r="C45" s="15">
        <v>38</v>
      </c>
      <c r="G45" s="128">
        <v>46160.23</v>
      </c>
    </row>
    <row r="46" spans="3:7" ht="13.7" customHeight="1">
      <c r="C46" s="15">
        <v>39</v>
      </c>
      <c r="G46" s="128">
        <v>46374.51</v>
      </c>
    </row>
    <row r="47" spans="3:7" ht="13.7" customHeight="1">
      <c r="C47" s="15">
        <v>40</v>
      </c>
      <c r="G47" s="128">
        <v>46588.800000000003</v>
      </c>
    </row>
    <row r="48" spans="3:7">
      <c r="G48" t="s">
        <v>9</v>
      </c>
    </row>
    <row r="49" spans="1:7">
      <c r="A49" t="s">
        <v>240</v>
      </c>
      <c r="B49" s="23"/>
      <c r="C49" s="24"/>
      <c r="D49" s="22"/>
      <c r="E49" s="22"/>
      <c r="F49" s="22"/>
      <c r="G49" t="s">
        <v>9</v>
      </c>
    </row>
    <row r="50" spans="1:7">
      <c r="B50" s="23"/>
      <c r="C50" s="24"/>
      <c r="D50" s="22"/>
      <c r="E50" s="22"/>
      <c r="F50" s="22"/>
    </row>
    <row r="51" spans="1:7">
      <c r="A51" t="s">
        <v>168</v>
      </c>
      <c r="B51" s="23"/>
      <c r="C51" s="24"/>
      <c r="D51" s="22"/>
      <c r="E51" s="22"/>
      <c r="F51" s="22"/>
    </row>
    <row r="52" spans="1:7">
      <c r="B52" s="23"/>
      <c r="C52" s="24"/>
      <c r="D52" s="22"/>
      <c r="E52" s="22"/>
      <c r="F52" s="22"/>
    </row>
    <row r="53" spans="1:7">
      <c r="A53" t="s">
        <v>169</v>
      </c>
      <c r="B53" s="23"/>
      <c r="C53" s="24"/>
      <c r="D53" s="22"/>
      <c r="E53" s="22"/>
      <c r="F53" s="22"/>
    </row>
    <row r="54" spans="1:7">
      <c r="B54" s="22"/>
      <c r="C54" s="22"/>
      <c r="D54" s="22"/>
      <c r="E54" s="22"/>
      <c r="F54" s="22"/>
      <c r="G54" t="s">
        <v>9</v>
      </c>
    </row>
    <row r="55" spans="1:7">
      <c r="A55" t="s">
        <v>9</v>
      </c>
      <c r="B55" s="22"/>
      <c r="C55" s="22"/>
      <c r="D55" s="22"/>
      <c r="E55" s="22"/>
      <c r="F55" s="22"/>
    </row>
    <row r="56" spans="1:7">
      <c r="A56" t="s">
        <v>9</v>
      </c>
    </row>
    <row r="57" spans="1:7">
      <c r="A57" t="s">
        <v>9</v>
      </c>
      <c r="B57" s="22"/>
      <c r="C57" s="22"/>
      <c r="D57" s="22"/>
      <c r="E57" s="22"/>
      <c r="F57" s="22"/>
      <c r="G57" s="22"/>
    </row>
    <row r="58" spans="1:7">
      <c r="A58" t="s">
        <v>9</v>
      </c>
      <c r="B58" s="22"/>
      <c r="C58" s="22"/>
      <c r="D58" s="22"/>
      <c r="E58" s="22"/>
      <c r="F58" s="22"/>
      <c r="G58" s="22"/>
    </row>
  </sheetData>
  <mergeCells count="3">
    <mergeCell ref="A1:G1"/>
    <mergeCell ref="A2:G2"/>
    <mergeCell ref="A3:G3"/>
  </mergeCells>
  <phoneticPr fontId="0" type="noConversion"/>
  <pageMargins left="0.75" right="0.75" top="0.75" bottom="0.2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workbookViewId="0">
      <selection activeCell="E12" sqref="E12"/>
    </sheetView>
  </sheetViews>
  <sheetFormatPr defaultRowHeight="12.75"/>
  <cols>
    <col min="6" max="6" width="10.7109375" bestFit="1" customWidth="1"/>
    <col min="9" max="9" width="11.42578125" customWidth="1"/>
  </cols>
  <sheetData>
    <row r="1" spans="1:10" ht="15.75">
      <c r="A1" s="148" t="s">
        <v>83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>
      <c r="A2" s="148" t="s">
        <v>222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5.75">
      <c r="A3" s="148" t="s">
        <v>9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5.75">
      <c r="B4" s="9"/>
      <c r="C4" s="9"/>
      <c r="D4" s="9"/>
      <c r="E4" s="9"/>
      <c r="F4" s="9"/>
      <c r="G4" s="9"/>
      <c r="H4" s="9"/>
      <c r="I4" s="9"/>
      <c r="J4" s="34"/>
    </row>
    <row r="5" spans="1:10" ht="15.75">
      <c r="B5" s="35"/>
      <c r="C5" s="36" t="s">
        <v>25</v>
      </c>
      <c r="D5" s="35"/>
      <c r="E5" s="35"/>
      <c r="F5" s="37" t="s">
        <v>26</v>
      </c>
      <c r="G5" s="35"/>
      <c r="H5" s="35"/>
      <c r="I5" s="36" t="s">
        <v>87</v>
      </c>
      <c r="J5" s="34"/>
    </row>
    <row r="6" spans="1:10" ht="15.75">
      <c r="B6" s="9"/>
      <c r="C6" s="12">
        <v>0</v>
      </c>
      <c r="D6" s="9"/>
      <c r="E6" s="9"/>
      <c r="F6" s="27">
        <f>+(+I6/4)/185</f>
        <v>10</v>
      </c>
      <c r="G6" s="9"/>
      <c r="H6" s="9"/>
      <c r="I6" s="122">
        <v>7400</v>
      </c>
    </row>
    <row r="7" spans="1:10" ht="15.75">
      <c r="B7" s="9"/>
      <c r="C7" s="12">
        <v>1</v>
      </c>
      <c r="D7" s="9"/>
      <c r="E7" s="9"/>
      <c r="F7" s="27">
        <f t="shared" ref="F7:F46" si="0">+(+I7/4)/185</f>
        <v>10.594567567567568</v>
      </c>
      <c r="G7" s="9"/>
      <c r="H7" s="9"/>
      <c r="I7" s="122">
        <v>7839.98</v>
      </c>
    </row>
    <row r="8" spans="1:10" ht="15.75">
      <c r="B8" s="9"/>
      <c r="C8" s="12">
        <v>2</v>
      </c>
      <c r="D8" s="9"/>
      <c r="E8" s="9"/>
      <c r="F8" s="27">
        <f t="shared" si="0"/>
        <v>10.647459459459458</v>
      </c>
      <c r="G8" s="9"/>
      <c r="H8" s="9"/>
      <c r="I8" s="122">
        <v>7879.12</v>
      </c>
    </row>
    <row r="9" spans="1:10" ht="15.75">
      <c r="B9" s="9"/>
      <c r="C9" s="12">
        <v>3</v>
      </c>
      <c r="D9" s="9"/>
      <c r="E9" s="9"/>
      <c r="F9" s="27">
        <f t="shared" si="0"/>
        <v>10.698972972972973</v>
      </c>
      <c r="G9" s="9"/>
      <c r="H9" s="9"/>
      <c r="I9" s="122">
        <v>7917.24</v>
      </c>
    </row>
    <row r="10" spans="1:10" ht="15.75">
      <c r="B10" s="9"/>
      <c r="C10" s="12">
        <v>4</v>
      </c>
      <c r="D10" s="9"/>
      <c r="E10" s="9"/>
      <c r="F10" s="27">
        <f t="shared" si="0"/>
        <v>10.750486486486485</v>
      </c>
      <c r="G10" s="9"/>
      <c r="H10" s="9"/>
      <c r="I10" s="122">
        <v>7955.36</v>
      </c>
    </row>
    <row r="11" spans="1:10" ht="15.75">
      <c r="B11" s="9"/>
      <c r="C11" s="12">
        <v>5</v>
      </c>
      <c r="D11" s="9"/>
      <c r="E11" s="9"/>
      <c r="F11" s="27">
        <f t="shared" si="0"/>
        <v>10.803391891891891</v>
      </c>
      <c r="G11" s="9"/>
      <c r="H11" s="9"/>
      <c r="I11" s="122">
        <v>7994.51</v>
      </c>
    </row>
    <row r="12" spans="1:10" ht="15.75">
      <c r="B12" s="9"/>
      <c r="C12" s="12">
        <v>6</v>
      </c>
      <c r="D12" s="9"/>
      <c r="E12" s="9"/>
      <c r="F12" s="27">
        <f t="shared" si="0"/>
        <v>10.854891891891892</v>
      </c>
      <c r="G12" s="9"/>
      <c r="H12" s="9"/>
      <c r="I12" s="122">
        <v>8032.62</v>
      </c>
    </row>
    <row r="13" spans="1:10" ht="15.75">
      <c r="B13" s="9"/>
      <c r="C13" s="12">
        <v>7</v>
      </c>
      <c r="D13" s="9"/>
      <c r="E13" s="9"/>
      <c r="F13" s="27">
        <f t="shared" si="0"/>
        <v>10.907797297297298</v>
      </c>
      <c r="G13" s="9"/>
      <c r="H13" s="9"/>
      <c r="I13" s="122">
        <v>8071.77</v>
      </c>
    </row>
    <row r="14" spans="1:10" ht="15.75">
      <c r="B14" s="9"/>
      <c r="C14" s="12">
        <v>8</v>
      </c>
      <c r="D14" s="9"/>
      <c r="E14" s="9"/>
      <c r="F14" s="27">
        <f t="shared" si="0"/>
        <v>10.959310810810811</v>
      </c>
      <c r="G14" s="9"/>
      <c r="H14" s="9"/>
      <c r="I14" s="122">
        <v>8109.89</v>
      </c>
    </row>
    <row r="15" spans="1:10" ht="15.75">
      <c r="B15" s="9"/>
      <c r="C15" s="12">
        <v>9</v>
      </c>
      <c r="D15" s="9"/>
      <c r="E15" s="9"/>
      <c r="F15" s="27">
        <f t="shared" si="0"/>
        <v>11.010810810810812</v>
      </c>
      <c r="G15" s="9"/>
      <c r="H15" s="9"/>
      <c r="I15" s="122">
        <v>8148</v>
      </c>
    </row>
    <row r="16" spans="1:10" ht="15.75">
      <c r="B16" s="9"/>
      <c r="C16" s="12">
        <v>10</v>
      </c>
      <c r="D16" s="9"/>
      <c r="E16" s="9"/>
      <c r="F16" s="27">
        <f t="shared" si="0"/>
        <v>11.063716216216216</v>
      </c>
      <c r="G16" s="9"/>
      <c r="H16" s="9"/>
      <c r="I16" s="122">
        <v>8187.15</v>
      </c>
    </row>
    <row r="17" spans="2:10" ht="15.75">
      <c r="B17" s="9"/>
      <c r="C17" s="12">
        <v>11</v>
      </c>
      <c r="D17" s="9"/>
      <c r="E17" s="9"/>
      <c r="F17" s="27">
        <f t="shared" si="0"/>
        <v>11.11522972972973</v>
      </c>
      <c r="G17" s="9"/>
      <c r="H17" s="9"/>
      <c r="I17" s="122">
        <v>8225.27</v>
      </c>
    </row>
    <row r="18" spans="2:10" ht="15.75">
      <c r="B18" s="9"/>
      <c r="C18" s="12">
        <v>12</v>
      </c>
      <c r="D18" s="9"/>
      <c r="E18" s="9"/>
      <c r="F18" s="27">
        <f t="shared" si="0"/>
        <v>11.166743243243243</v>
      </c>
      <c r="G18" s="9"/>
      <c r="H18" s="9"/>
      <c r="I18" s="122">
        <v>8263.39</v>
      </c>
    </row>
    <row r="19" spans="2:10" ht="15.75">
      <c r="B19" s="9"/>
      <c r="C19" s="12">
        <v>13</v>
      </c>
      <c r="D19" s="9"/>
      <c r="E19" s="9"/>
      <c r="F19" s="27">
        <f t="shared" si="0"/>
        <v>11.219635135135135</v>
      </c>
      <c r="G19" s="9"/>
      <c r="H19" s="9"/>
      <c r="I19" s="122">
        <v>8302.5300000000007</v>
      </c>
    </row>
    <row r="20" spans="2:10" ht="15.75">
      <c r="B20" s="9"/>
      <c r="C20" s="12">
        <v>14</v>
      </c>
      <c r="D20" s="9"/>
      <c r="E20" s="9"/>
      <c r="F20" s="27">
        <f t="shared" si="0"/>
        <v>11.271148648648648</v>
      </c>
      <c r="G20" s="9"/>
      <c r="H20" s="9"/>
      <c r="I20" s="122">
        <v>8340.65</v>
      </c>
    </row>
    <row r="21" spans="2:10" ht="15.75">
      <c r="B21" s="9"/>
      <c r="C21" s="12">
        <v>15</v>
      </c>
      <c r="D21" s="9"/>
      <c r="E21" s="9"/>
      <c r="F21" s="27">
        <f t="shared" si="0"/>
        <v>11.324054054054052</v>
      </c>
      <c r="G21" s="9"/>
      <c r="H21" s="9"/>
      <c r="I21" s="122">
        <v>8379.7999999999993</v>
      </c>
    </row>
    <row r="22" spans="2:10" ht="15.75">
      <c r="B22" s="9"/>
      <c r="C22" s="12">
        <v>16</v>
      </c>
      <c r="D22" s="9"/>
      <c r="E22" s="9"/>
      <c r="F22" s="27">
        <f t="shared" si="0"/>
        <v>11.396445945945947</v>
      </c>
      <c r="G22" s="9"/>
      <c r="H22" s="9"/>
      <c r="I22" s="122">
        <v>8433.3700000000008</v>
      </c>
    </row>
    <row r="23" spans="2:10" ht="15.75">
      <c r="B23" s="9"/>
      <c r="C23" s="12">
        <v>17</v>
      </c>
      <c r="D23" s="9"/>
      <c r="E23" s="9"/>
      <c r="F23" s="27">
        <f t="shared" si="0"/>
        <v>11.624756756756756</v>
      </c>
      <c r="G23" s="9"/>
      <c r="H23" s="9"/>
      <c r="I23" s="122">
        <v>8602.32</v>
      </c>
    </row>
    <row r="24" spans="2:10" ht="15.75">
      <c r="B24" s="9"/>
      <c r="C24" s="12">
        <v>18</v>
      </c>
      <c r="D24" s="9"/>
      <c r="E24" s="9"/>
      <c r="F24" s="27">
        <f t="shared" si="0"/>
        <v>11.822445945945947</v>
      </c>
      <c r="G24" s="9"/>
      <c r="H24" s="9"/>
      <c r="I24" s="122">
        <v>8748.61</v>
      </c>
    </row>
    <row r="25" spans="2:10" ht="15.75">
      <c r="B25" s="39"/>
      <c r="C25" s="40">
        <v>19</v>
      </c>
      <c r="D25" s="39"/>
      <c r="E25" s="39"/>
      <c r="F25" s="27">
        <f t="shared" si="0"/>
        <v>11.905972972972974</v>
      </c>
      <c r="G25" s="39"/>
      <c r="H25" s="39"/>
      <c r="I25" s="122">
        <v>8810.42</v>
      </c>
    </row>
    <row r="26" spans="2:10" ht="15.75">
      <c r="B26" s="39"/>
      <c r="C26" s="40">
        <v>20</v>
      </c>
      <c r="D26" s="39"/>
      <c r="E26" s="39"/>
      <c r="F26" s="27">
        <f t="shared" si="0"/>
        <v>11.989513513513513</v>
      </c>
      <c r="G26" s="39"/>
      <c r="H26" s="39"/>
      <c r="I26" s="122">
        <v>8872.24</v>
      </c>
      <c r="J26" s="19"/>
    </row>
    <row r="27" spans="2:10" ht="15.75">
      <c r="B27" s="39"/>
      <c r="C27" s="40">
        <v>21</v>
      </c>
      <c r="D27" s="39"/>
      <c r="E27" s="39"/>
      <c r="F27" s="27">
        <f t="shared" si="0"/>
        <v>12.550554054054054</v>
      </c>
      <c r="G27" s="39"/>
      <c r="H27" s="39"/>
      <c r="I27" s="122">
        <v>9287.41</v>
      </c>
      <c r="J27" s="19"/>
    </row>
    <row r="28" spans="2:10" ht="15.75">
      <c r="B28" s="39"/>
      <c r="C28" s="40">
        <v>22</v>
      </c>
      <c r="D28" s="39"/>
      <c r="E28" s="39"/>
      <c r="F28" s="27">
        <f t="shared" si="0"/>
        <v>12.852648648648648</v>
      </c>
      <c r="G28" s="39"/>
      <c r="H28" s="39"/>
      <c r="I28" s="122">
        <v>9510.9599999999991</v>
      </c>
      <c r="J28" s="19"/>
    </row>
    <row r="29" spans="2:10" ht="15.75">
      <c r="B29" s="15"/>
      <c r="C29" s="15">
        <v>23</v>
      </c>
      <c r="D29" s="15"/>
      <c r="E29" s="42"/>
      <c r="F29" s="27">
        <f t="shared" si="0"/>
        <v>13.082351351351353</v>
      </c>
      <c r="G29" s="39"/>
      <c r="H29" s="39"/>
      <c r="I29" s="122">
        <v>9680.94</v>
      </c>
      <c r="J29" s="19"/>
    </row>
    <row r="30" spans="2:10" ht="15.75">
      <c r="B30" s="39"/>
      <c r="C30" s="43">
        <v>24</v>
      </c>
      <c r="D30" s="39"/>
      <c r="E30" s="39"/>
      <c r="F30" s="27">
        <f t="shared" si="0"/>
        <v>13.466594594594595</v>
      </c>
      <c r="G30" s="39"/>
      <c r="H30" s="39"/>
      <c r="I30" s="122">
        <v>9965.2800000000007</v>
      </c>
    </row>
    <row r="31" spans="2:10" ht="15.75">
      <c r="B31" s="39"/>
      <c r="C31" s="43">
        <v>25</v>
      </c>
      <c r="D31" s="39"/>
      <c r="E31" s="39"/>
      <c r="F31" s="27">
        <f t="shared" si="0"/>
        <v>13.580743243243242</v>
      </c>
      <c r="G31" s="39"/>
      <c r="H31" s="39"/>
      <c r="I31" s="122">
        <v>10049.75</v>
      </c>
    </row>
    <row r="32" spans="2:10" ht="15.75">
      <c r="B32" s="39"/>
      <c r="C32" s="43">
        <v>26</v>
      </c>
      <c r="D32" s="39"/>
      <c r="E32" s="39"/>
      <c r="F32" s="27">
        <f t="shared" si="0"/>
        <v>13.74781081081081</v>
      </c>
      <c r="G32" s="39"/>
      <c r="H32" s="39"/>
      <c r="I32" s="122">
        <v>10173.379999999999</v>
      </c>
    </row>
    <row r="33" spans="2:10" ht="15.75">
      <c r="B33" s="39"/>
      <c r="C33" s="43">
        <v>27</v>
      </c>
      <c r="D33" s="39"/>
      <c r="E33" s="39"/>
      <c r="F33" s="27">
        <f t="shared" si="0"/>
        <v>13.914864864864866</v>
      </c>
      <c r="G33" s="39"/>
      <c r="H33" s="39"/>
      <c r="I33" s="122">
        <v>10297</v>
      </c>
    </row>
    <row r="34" spans="2:10" ht="15.75">
      <c r="B34" s="39"/>
      <c r="C34" s="43">
        <v>28</v>
      </c>
      <c r="D34" s="39"/>
      <c r="E34" s="39"/>
      <c r="F34" s="27">
        <f t="shared" si="0"/>
        <v>14.080540540540541</v>
      </c>
      <c r="G34" s="39"/>
      <c r="H34" s="39"/>
      <c r="I34" s="122">
        <v>10419.6</v>
      </c>
    </row>
    <row r="35" spans="2:10" ht="15.75">
      <c r="B35" s="39"/>
      <c r="C35" s="43">
        <v>29</v>
      </c>
      <c r="D35" s="39"/>
      <c r="E35" s="39"/>
      <c r="F35" s="27">
        <f t="shared" si="0"/>
        <v>14.247594594594593</v>
      </c>
      <c r="G35" s="39"/>
      <c r="H35" s="39"/>
      <c r="I35" s="122">
        <v>10543.22</v>
      </c>
    </row>
    <row r="36" spans="2:10" ht="15.75">
      <c r="B36" s="39"/>
      <c r="C36" s="43">
        <v>30</v>
      </c>
      <c r="D36" s="39"/>
      <c r="E36" s="39"/>
      <c r="F36" s="27">
        <f t="shared" si="0"/>
        <v>14.413256756756756</v>
      </c>
      <c r="G36" s="39"/>
      <c r="H36" s="39"/>
      <c r="I36" s="122">
        <v>10665.81</v>
      </c>
    </row>
    <row r="37" spans="2:10" ht="15.75">
      <c r="B37" s="39"/>
      <c r="C37" s="43">
        <v>31</v>
      </c>
      <c r="D37" s="39"/>
      <c r="E37" s="39"/>
      <c r="F37" s="27">
        <f t="shared" si="0"/>
        <v>14.580324324324325</v>
      </c>
      <c r="G37" s="39"/>
      <c r="H37" s="39"/>
      <c r="I37" s="122">
        <v>10789.44</v>
      </c>
    </row>
    <row r="38" spans="2:10" ht="15.75">
      <c r="B38" s="39"/>
      <c r="C38" s="43">
        <v>32</v>
      </c>
      <c r="D38" s="39"/>
      <c r="E38" s="39"/>
      <c r="F38" s="27">
        <f t="shared" si="0"/>
        <v>14.745986486486487</v>
      </c>
      <c r="G38" s="39"/>
      <c r="H38" s="39"/>
      <c r="I38" s="122">
        <v>10912.03</v>
      </c>
    </row>
    <row r="39" spans="2:10" ht="15.75">
      <c r="B39" s="39"/>
      <c r="C39" s="43">
        <v>33</v>
      </c>
      <c r="D39" s="39"/>
      <c r="E39" s="39"/>
      <c r="F39" s="27">
        <f t="shared" si="0"/>
        <v>14.913054054054054</v>
      </c>
      <c r="G39" s="39"/>
      <c r="H39" s="39"/>
      <c r="I39" s="122">
        <v>11035.66</v>
      </c>
    </row>
    <row r="40" spans="2:10" ht="15.75">
      <c r="B40" s="39"/>
      <c r="C40" s="43">
        <v>34</v>
      </c>
      <c r="D40" s="39"/>
      <c r="E40" s="39"/>
      <c r="F40" s="27">
        <f t="shared" si="0"/>
        <v>15.080108108108108</v>
      </c>
      <c r="G40" s="39"/>
      <c r="H40" s="39"/>
      <c r="I40" s="122">
        <v>11159.28</v>
      </c>
    </row>
    <row r="41" spans="2:10" ht="15.75">
      <c r="B41" s="39"/>
      <c r="C41" s="43">
        <v>35</v>
      </c>
      <c r="D41" s="39"/>
      <c r="E41" s="39"/>
      <c r="F41" s="27">
        <f t="shared" si="0"/>
        <v>15.236027027027028</v>
      </c>
      <c r="G41" s="39"/>
      <c r="H41" s="39"/>
      <c r="I41" s="122">
        <v>11274.66</v>
      </c>
    </row>
    <row r="42" spans="2:10" ht="15.75">
      <c r="B42" s="39"/>
      <c r="C42" s="43">
        <v>36</v>
      </c>
      <c r="D42" s="39"/>
      <c r="E42" s="39"/>
      <c r="F42" s="27">
        <f t="shared" si="0"/>
        <v>15.401702702702703</v>
      </c>
      <c r="G42" s="39"/>
      <c r="H42" s="39"/>
      <c r="I42" s="122">
        <v>11397.26</v>
      </c>
    </row>
    <row r="43" spans="2:10" ht="15.75">
      <c r="B43" s="39"/>
      <c r="C43" s="43">
        <v>37</v>
      </c>
      <c r="D43" s="39"/>
      <c r="E43" s="39"/>
      <c r="F43" s="27">
        <f t="shared" si="0"/>
        <v>15.568756756756756</v>
      </c>
      <c r="G43" s="39"/>
      <c r="H43" s="39"/>
      <c r="I43" s="122">
        <v>11520.88</v>
      </c>
    </row>
    <row r="44" spans="2:10" ht="15.75">
      <c r="B44" s="39"/>
      <c r="C44" s="43">
        <v>38</v>
      </c>
      <c r="D44" s="39"/>
      <c r="E44" s="39"/>
      <c r="F44" s="27">
        <f t="shared" si="0"/>
        <v>15.735810810810811</v>
      </c>
      <c r="G44" s="39"/>
      <c r="H44" s="39"/>
      <c r="I44" s="122">
        <v>11644.5</v>
      </c>
    </row>
    <row r="45" spans="2:10" ht="15.75">
      <c r="B45" s="39"/>
      <c r="C45" s="43">
        <v>39</v>
      </c>
      <c r="D45" s="39"/>
      <c r="E45" s="39"/>
      <c r="F45" s="27">
        <f t="shared" si="0"/>
        <v>15.901486486486487</v>
      </c>
      <c r="G45" s="39"/>
      <c r="H45" s="39"/>
      <c r="I45" s="122">
        <v>11767.1</v>
      </c>
    </row>
    <row r="46" spans="2:10" ht="15.75">
      <c r="B46" s="39"/>
      <c r="C46" s="43">
        <v>40</v>
      </c>
      <c r="D46" s="39"/>
      <c r="E46" s="39"/>
      <c r="F46" s="27">
        <f t="shared" si="0"/>
        <v>16.068540540540539</v>
      </c>
      <c r="G46" s="39"/>
      <c r="H46" s="39"/>
      <c r="I46" s="122">
        <v>11890.72</v>
      </c>
    </row>
    <row r="47" spans="2:10" ht="15.75">
      <c r="B47" s="34"/>
      <c r="C47" s="34"/>
      <c r="D47" s="34"/>
      <c r="E47" s="34"/>
      <c r="F47" s="44" t="s">
        <v>9</v>
      </c>
      <c r="G47" s="34"/>
      <c r="H47" s="34"/>
      <c r="I47" s="34"/>
      <c r="J47" s="45"/>
    </row>
    <row r="48" spans="2:10">
      <c r="B48" s="22"/>
      <c r="C48" s="22"/>
      <c r="D48" s="22"/>
      <c r="E48" s="22"/>
      <c r="F48" s="22"/>
      <c r="G48" s="22"/>
      <c r="H48" s="22"/>
      <c r="I48" s="22"/>
      <c r="J48" s="22"/>
    </row>
    <row r="49" spans="1:10">
      <c r="A49" s="149" t="s">
        <v>167</v>
      </c>
      <c r="B49" s="149"/>
      <c r="C49" s="149"/>
      <c r="D49" s="149"/>
      <c r="E49" s="149"/>
      <c r="F49" s="149"/>
      <c r="G49" s="149"/>
      <c r="H49" s="149"/>
      <c r="I49" s="149"/>
      <c r="J49" s="149"/>
    </row>
    <row r="50" spans="1:10">
      <c r="A50" s="150" t="s">
        <v>170</v>
      </c>
      <c r="B50" s="150"/>
      <c r="C50" s="150"/>
      <c r="D50" s="150"/>
      <c r="E50" s="150"/>
      <c r="F50" s="150"/>
      <c r="G50" s="150"/>
      <c r="H50" s="150"/>
      <c r="I50" s="150"/>
      <c r="J50" s="150"/>
    </row>
    <row r="51" spans="1:10"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75">
      <c r="B52" s="16" t="s">
        <v>9</v>
      </c>
      <c r="C52" s="29"/>
      <c r="D52" s="29"/>
      <c r="E52" s="29"/>
      <c r="F52" s="29"/>
      <c r="G52" s="29"/>
      <c r="H52" s="29"/>
      <c r="I52" s="29"/>
      <c r="J52" s="29"/>
    </row>
    <row r="53" spans="1:10" ht="15.75">
      <c r="B53" s="16" t="s">
        <v>9</v>
      </c>
      <c r="C53" s="29"/>
      <c r="D53" s="29"/>
      <c r="E53" s="29"/>
      <c r="F53" s="29"/>
      <c r="G53" s="29"/>
      <c r="H53" s="29"/>
      <c r="I53" s="29"/>
      <c r="J53" s="29"/>
    </row>
    <row r="54" spans="1:10" ht="15.75">
      <c r="B54" s="16" t="s">
        <v>9</v>
      </c>
      <c r="C54" s="29"/>
      <c r="D54" s="29"/>
      <c r="E54" s="29"/>
      <c r="F54" s="29"/>
      <c r="G54" s="29"/>
      <c r="H54" s="29"/>
      <c r="I54" s="29"/>
      <c r="J54" s="29"/>
    </row>
    <row r="55" spans="1:10" ht="15">
      <c r="B55" s="16" t="s">
        <v>9</v>
      </c>
      <c r="C55" s="22"/>
      <c r="D55" s="22"/>
      <c r="E55" s="22"/>
      <c r="F55" s="22"/>
      <c r="G55" s="22"/>
      <c r="H55" s="22"/>
      <c r="I55" s="22"/>
      <c r="J55" s="22"/>
    </row>
  </sheetData>
  <mergeCells count="5">
    <mergeCell ref="A1:J1"/>
    <mergeCell ref="A2:J2"/>
    <mergeCell ref="A3:J3"/>
    <mergeCell ref="A49:J49"/>
    <mergeCell ref="A50:J50"/>
  </mergeCells>
  <pageMargins left="0.7" right="0.2" top="0.75" bottom="0.2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58"/>
  <sheetViews>
    <sheetView workbookViewId="0">
      <selection activeCell="B18" sqref="B18"/>
    </sheetView>
  </sheetViews>
  <sheetFormatPr defaultRowHeight="12.75"/>
  <cols>
    <col min="2" max="2" width="20" customWidth="1"/>
    <col min="3" max="3" width="19.42578125" customWidth="1"/>
    <col min="4" max="4" width="20.140625" customWidth="1"/>
    <col min="5" max="5" width="18.85546875" customWidth="1"/>
  </cols>
  <sheetData>
    <row r="2" spans="1:4">
      <c r="A2" s="142" t="s">
        <v>83</v>
      </c>
      <c r="B2" s="142"/>
      <c r="C2" s="142"/>
      <c r="D2" s="142"/>
    </row>
    <row r="3" spans="1:4">
      <c r="A3" s="151" t="s">
        <v>82</v>
      </c>
      <c r="B3" s="151"/>
      <c r="C3" s="151"/>
      <c r="D3" s="151"/>
    </row>
    <row r="4" spans="1:4">
      <c r="A4" s="151" t="s">
        <v>223</v>
      </c>
      <c r="B4" s="151"/>
      <c r="C4" s="151"/>
      <c r="D4" s="151"/>
    </row>
    <row r="5" spans="1:4">
      <c r="A5" s="72"/>
      <c r="B5" s="72"/>
      <c r="C5" s="72"/>
      <c r="D5" s="72"/>
    </row>
    <row r="6" spans="1:4">
      <c r="A6" s="72"/>
      <c r="B6" s="72"/>
      <c r="C6" s="72"/>
      <c r="D6" s="72"/>
    </row>
    <row r="7" spans="1:4">
      <c r="A7" s="79"/>
      <c r="B7" s="146"/>
      <c r="C7" s="146"/>
      <c r="D7" s="147"/>
    </row>
    <row r="8" spans="1:4">
      <c r="A8" s="25" t="s">
        <v>20</v>
      </c>
      <c r="B8" s="25" t="s">
        <v>21</v>
      </c>
      <c r="C8" s="25" t="s">
        <v>198</v>
      </c>
      <c r="D8" s="25" t="s">
        <v>22</v>
      </c>
    </row>
    <row r="9" spans="1:4" ht="14.1" customHeight="1">
      <c r="A9" s="78">
        <v>0</v>
      </c>
      <c r="B9" s="127">
        <v>20442.060000000001</v>
      </c>
      <c r="C9" s="127">
        <v>15660.15</v>
      </c>
      <c r="D9" s="127">
        <v>15052.68</v>
      </c>
    </row>
    <row r="10" spans="1:4" ht="14.1" customHeight="1">
      <c r="A10" s="74">
        <v>1</v>
      </c>
      <c r="B10" s="127">
        <v>20442.060000000001</v>
      </c>
      <c r="C10" s="127">
        <v>16791.3</v>
      </c>
      <c r="D10" s="127">
        <v>15265.26</v>
      </c>
    </row>
    <row r="11" spans="1:4" ht="14.1" customHeight="1">
      <c r="A11" s="74">
        <v>2</v>
      </c>
      <c r="B11" s="127">
        <v>21098.52</v>
      </c>
      <c r="C11" s="127">
        <v>17477.419999999998</v>
      </c>
      <c r="D11" s="127">
        <v>15863.94</v>
      </c>
    </row>
    <row r="12" spans="1:4" ht="14.1" customHeight="1">
      <c r="A12" s="74">
        <v>3</v>
      </c>
      <c r="B12" s="127">
        <v>21774.78</v>
      </c>
      <c r="C12" s="127">
        <v>17792.66</v>
      </c>
      <c r="D12" s="127">
        <v>16655.939999999999</v>
      </c>
    </row>
    <row r="13" spans="1:4" ht="14.1" customHeight="1">
      <c r="A13" s="74">
        <v>4</v>
      </c>
      <c r="B13" s="127">
        <v>22470.12</v>
      </c>
      <c r="C13" s="127">
        <v>18478.78</v>
      </c>
      <c r="D13" s="127">
        <v>17467.2</v>
      </c>
    </row>
    <row r="14" spans="1:4" ht="14.1" customHeight="1">
      <c r="A14" s="74">
        <v>5</v>
      </c>
      <c r="B14" s="127">
        <v>23126.94</v>
      </c>
      <c r="C14" s="127">
        <v>18998</v>
      </c>
      <c r="D14" s="127">
        <v>18259.2</v>
      </c>
    </row>
    <row r="15" spans="1:4" ht="14.1" customHeight="1">
      <c r="A15" s="74">
        <v>6</v>
      </c>
      <c r="B15" s="127">
        <v>23783.58</v>
      </c>
      <c r="C15" s="127">
        <v>19480.13</v>
      </c>
      <c r="D15" s="127">
        <v>19109.16</v>
      </c>
    </row>
    <row r="16" spans="1:4" ht="14.1" customHeight="1">
      <c r="A16" s="74">
        <v>7</v>
      </c>
      <c r="B16" s="127">
        <v>24459.66</v>
      </c>
      <c r="C16" s="127">
        <v>19851.009999999998</v>
      </c>
      <c r="D16" s="127">
        <v>19881.900000000001</v>
      </c>
    </row>
    <row r="17" spans="1:4" ht="14.1" customHeight="1">
      <c r="A17" s="74">
        <v>8</v>
      </c>
      <c r="B17" s="127">
        <v>26178.84</v>
      </c>
      <c r="C17" s="127">
        <v>20351.669999999998</v>
      </c>
      <c r="D17" s="127">
        <v>20712.240000000002</v>
      </c>
    </row>
    <row r="18" spans="1:4" ht="14.1" customHeight="1">
      <c r="A18" s="74">
        <v>9</v>
      </c>
      <c r="B18" s="127">
        <v>27241.200000000001</v>
      </c>
      <c r="C18" s="127">
        <v>20704.009999999998</v>
      </c>
      <c r="D18" s="127">
        <v>21542.94</v>
      </c>
    </row>
    <row r="19" spans="1:4" ht="14.1" customHeight="1">
      <c r="A19" s="74">
        <v>10</v>
      </c>
      <c r="B19" s="127">
        <v>27627.66</v>
      </c>
      <c r="C19" s="127">
        <v>20945.07</v>
      </c>
      <c r="D19" s="127">
        <v>22315.68</v>
      </c>
    </row>
    <row r="20" spans="1:4" ht="14.1" customHeight="1">
      <c r="A20" s="74">
        <v>11</v>
      </c>
      <c r="B20" s="127">
        <v>28110.42</v>
      </c>
      <c r="C20" s="127">
        <v>21779.54</v>
      </c>
      <c r="D20" s="127">
        <v>23126.94</v>
      </c>
    </row>
    <row r="21" spans="1:4" ht="14.1" customHeight="1">
      <c r="A21" s="74">
        <v>12</v>
      </c>
      <c r="B21" s="127">
        <v>28612.799999999999</v>
      </c>
      <c r="C21" s="127">
        <v>22113.32</v>
      </c>
      <c r="D21" s="127">
        <v>23938.2</v>
      </c>
    </row>
    <row r="22" spans="1:4" ht="14.1" customHeight="1">
      <c r="A22" s="74">
        <v>13</v>
      </c>
      <c r="B22" s="127">
        <v>28998.9</v>
      </c>
      <c r="C22" s="127">
        <v>22335.85</v>
      </c>
      <c r="D22" s="127">
        <v>24749.46</v>
      </c>
    </row>
    <row r="23" spans="1:4" ht="14.1" customHeight="1">
      <c r="A23" s="74">
        <v>14</v>
      </c>
      <c r="B23" s="127">
        <v>29713.86</v>
      </c>
      <c r="C23" s="127">
        <v>22836.51</v>
      </c>
      <c r="D23" s="127">
        <v>25541.46</v>
      </c>
    </row>
    <row r="24" spans="1:4" ht="14.1" customHeight="1">
      <c r="A24" s="74">
        <v>15</v>
      </c>
      <c r="B24" s="127">
        <v>30467.16</v>
      </c>
      <c r="C24" s="127">
        <v>23578.26</v>
      </c>
      <c r="D24" s="127">
        <v>26333.46</v>
      </c>
    </row>
    <row r="25" spans="1:4" ht="14.1" customHeight="1">
      <c r="A25" s="74">
        <v>16</v>
      </c>
      <c r="B25" s="127">
        <v>31181.759999999998</v>
      </c>
      <c r="C25" s="127">
        <v>24171.65</v>
      </c>
      <c r="D25" s="127">
        <v>27299.34</v>
      </c>
    </row>
    <row r="26" spans="1:4" ht="14.1" customHeight="1">
      <c r="A26" s="74">
        <v>17</v>
      </c>
      <c r="B26" s="127">
        <v>31935.24</v>
      </c>
      <c r="C26" s="127">
        <v>26192.92</v>
      </c>
      <c r="D26" s="127">
        <v>28110.42</v>
      </c>
    </row>
    <row r="27" spans="1:4" ht="14.1" customHeight="1">
      <c r="A27" s="74">
        <v>18</v>
      </c>
      <c r="B27" s="127">
        <v>32785.019999999997</v>
      </c>
      <c r="C27" s="127">
        <v>26637.96</v>
      </c>
      <c r="D27" s="127">
        <v>28902.42</v>
      </c>
    </row>
    <row r="28" spans="1:4" ht="14.1" customHeight="1">
      <c r="A28" s="74">
        <v>19</v>
      </c>
      <c r="B28" s="127">
        <v>33538.32</v>
      </c>
      <c r="C28" s="127">
        <v>26879.02</v>
      </c>
      <c r="D28" s="127">
        <v>29655.72</v>
      </c>
    </row>
    <row r="29" spans="1:4" ht="14.1" customHeight="1">
      <c r="A29" s="74">
        <v>20</v>
      </c>
      <c r="B29" s="127">
        <v>34388.28</v>
      </c>
      <c r="C29" s="127">
        <v>27101.54</v>
      </c>
      <c r="D29" s="127">
        <v>30351.06</v>
      </c>
    </row>
    <row r="30" spans="1:4" ht="14.1" customHeight="1">
      <c r="A30" s="75">
        <v>21</v>
      </c>
      <c r="B30" s="127">
        <v>35373.24</v>
      </c>
      <c r="C30" s="127">
        <v>27361.15</v>
      </c>
      <c r="D30" s="127">
        <v>31181.759999999998</v>
      </c>
    </row>
    <row r="31" spans="1:4" ht="14.1" customHeight="1">
      <c r="A31" s="74">
        <v>22</v>
      </c>
      <c r="B31" s="127">
        <v>36493.74</v>
      </c>
      <c r="C31" s="127">
        <v>28414.03</v>
      </c>
      <c r="D31" s="127">
        <v>31993.02</v>
      </c>
    </row>
    <row r="32" spans="1:4" ht="14.1" customHeight="1">
      <c r="A32" s="74">
        <v>23</v>
      </c>
      <c r="B32" s="127">
        <v>37710.720000000001</v>
      </c>
      <c r="C32" s="127">
        <v>29151.65</v>
      </c>
      <c r="D32" s="127">
        <v>32843.160000000003</v>
      </c>
    </row>
    <row r="33" spans="1:4" ht="14.1" customHeight="1">
      <c r="A33" s="74">
        <v>24</v>
      </c>
      <c r="B33" s="127">
        <v>39140.1</v>
      </c>
      <c r="C33" s="127">
        <v>29944.89</v>
      </c>
      <c r="D33" s="127">
        <v>33712.199999999997</v>
      </c>
    </row>
    <row r="34" spans="1:4" ht="14.1" customHeight="1">
      <c r="A34" s="74">
        <v>25</v>
      </c>
      <c r="B34" s="127">
        <v>39603.599999999999</v>
      </c>
      <c r="C34" s="127">
        <v>30701.07</v>
      </c>
      <c r="D34" s="127">
        <v>36088.199999999997</v>
      </c>
    </row>
    <row r="35" spans="1:4" ht="14.1" customHeight="1">
      <c r="A35" s="74">
        <v>26</v>
      </c>
      <c r="B35" s="127">
        <v>39912.839999999997</v>
      </c>
      <c r="C35" s="127">
        <v>31457.23</v>
      </c>
      <c r="D35" s="127">
        <v>38000.339999999997</v>
      </c>
    </row>
    <row r="36" spans="1:4" ht="14.1" customHeight="1">
      <c r="A36" s="74">
        <v>27</v>
      </c>
      <c r="B36" s="127">
        <v>40356.9</v>
      </c>
      <c r="C36" s="127">
        <v>32269.03</v>
      </c>
      <c r="D36" s="127">
        <v>38000.339999999997</v>
      </c>
    </row>
    <row r="37" spans="1:4" ht="14.1" customHeight="1">
      <c r="A37" s="74">
        <v>28</v>
      </c>
      <c r="B37" s="127">
        <v>40588.559999999998</v>
      </c>
      <c r="C37" s="127">
        <v>32769.71</v>
      </c>
      <c r="D37" s="127">
        <v>38328.660000000003</v>
      </c>
    </row>
    <row r="38" spans="1:4" ht="14.1" customHeight="1">
      <c r="A38" s="74">
        <v>29</v>
      </c>
      <c r="B38" s="127">
        <v>40897.800000000003</v>
      </c>
      <c r="C38" s="127">
        <v>33010.769999999997</v>
      </c>
      <c r="D38" s="127">
        <v>38734.199999999997</v>
      </c>
    </row>
    <row r="39" spans="1:4" ht="14.1" customHeight="1">
      <c r="A39" s="74">
        <v>30</v>
      </c>
      <c r="B39" s="127">
        <v>41245.56</v>
      </c>
      <c r="C39" s="127">
        <v>33233.29</v>
      </c>
      <c r="D39" s="127">
        <v>38985.660000000003</v>
      </c>
    </row>
    <row r="40" spans="1:4" ht="14.1" customHeight="1">
      <c r="A40" s="74">
        <v>31</v>
      </c>
      <c r="B40" s="127">
        <v>41573.879999999997</v>
      </c>
      <c r="C40" s="127">
        <v>33511.46</v>
      </c>
      <c r="D40" s="127">
        <v>39313.980000000003</v>
      </c>
    </row>
    <row r="41" spans="1:4" ht="14.1" customHeight="1">
      <c r="A41" s="74">
        <v>32</v>
      </c>
      <c r="B41" s="127">
        <v>41882.94</v>
      </c>
      <c r="C41" s="127">
        <v>33771.07</v>
      </c>
      <c r="D41" s="127">
        <v>39642.120000000003</v>
      </c>
    </row>
    <row r="42" spans="1:4" ht="14.1" customHeight="1">
      <c r="A42" s="74">
        <v>33</v>
      </c>
      <c r="B42" s="127">
        <v>42114.96</v>
      </c>
      <c r="C42" s="127">
        <v>34012.120000000003</v>
      </c>
      <c r="D42" s="127">
        <v>39970.620000000003</v>
      </c>
    </row>
    <row r="43" spans="1:4" ht="14.1" customHeight="1">
      <c r="A43" s="74">
        <v>34</v>
      </c>
      <c r="B43" s="127">
        <v>42327.18</v>
      </c>
      <c r="C43" s="127">
        <v>34290.29</v>
      </c>
      <c r="D43" s="127">
        <v>40299.120000000003</v>
      </c>
    </row>
    <row r="44" spans="1:4" ht="14.1" customHeight="1">
      <c r="A44" s="78">
        <v>35</v>
      </c>
      <c r="B44" s="127">
        <v>42539.76</v>
      </c>
      <c r="C44" s="127">
        <v>34549.9</v>
      </c>
      <c r="D44" s="127">
        <v>40627.440000000002</v>
      </c>
    </row>
    <row r="45" spans="1:4" ht="14.1" customHeight="1">
      <c r="A45" s="78">
        <v>36</v>
      </c>
      <c r="B45" s="127">
        <v>42752.160000000003</v>
      </c>
      <c r="C45" s="127">
        <v>34809.51</v>
      </c>
      <c r="D45" s="127">
        <v>40840.019999999997</v>
      </c>
    </row>
    <row r="46" spans="1:4" ht="14.1" customHeight="1">
      <c r="A46" s="78">
        <v>37</v>
      </c>
      <c r="B46" s="127">
        <v>42964.56</v>
      </c>
      <c r="C46" s="127">
        <v>35069.120000000003</v>
      </c>
      <c r="D46" s="127">
        <v>41052.239999999998</v>
      </c>
    </row>
    <row r="47" spans="1:4" ht="14.1" customHeight="1">
      <c r="A47" s="78">
        <v>38</v>
      </c>
      <c r="B47" s="127">
        <v>43177.14</v>
      </c>
      <c r="C47" s="127">
        <v>35310.18</v>
      </c>
      <c r="D47" s="127">
        <v>41264.82</v>
      </c>
    </row>
    <row r="48" spans="1:4" ht="14.1" customHeight="1">
      <c r="A48" s="78">
        <v>39</v>
      </c>
      <c r="B48" s="127">
        <v>43389.72</v>
      </c>
      <c r="C48" s="127">
        <v>35569.79</v>
      </c>
      <c r="D48" s="127">
        <v>41477.22</v>
      </c>
    </row>
    <row r="49" spans="1:4" ht="14.1" customHeight="1">
      <c r="A49" s="78">
        <v>40</v>
      </c>
      <c r="B49" s="127">
        <v>43602.12</v>
      </c>
      <c r="C49" s="127">
        <v>35829.4</v>
      </c>
      <c r="D49" s="127">
        <v>41689.800000000003</v>
      </c>
    </row>
    <row r="50" spans="1:4" ht="14.1" customHeight="1">
      <c r="A50" s="78">
        <v>41</v>
      </c>
      <c r="B50" s="127">
        <v>43814.52</v>
      </c>
      <c r="C50" s="127">
        <v>36107.56</v>
      </c>
      <c r="D50" s="127">
        <v>41902.379999999997</v>
      </c>
    </row>
    <row r="51" spans="1:4" ht="14.1" customHeight="1">
      <c r="A51" s="78">
        <v>42</v>
      </c>
      <c r="B51" s="127">
        <v>44046.36</v>
      </c>
      <c r="C51" s="127">
        <v>36348.620000000003</v>
      </c>
      <c r="D51" s="127">
        <v>42134.22</v>
      </c>
    </row>
    <row r="52" spans="1:4" ht="15.75">
      <c r="A52" s="29"/>
      <c r="B52" s="29"/>
      <c r="C52" s="29"/>
    </row>
    <row r="53" spans="1:4" ht="15.75">
      <c r="A53" s="9" t="s">
        <v>197</v>
      </c>
      <c r="B53" s="29"/>
      <c r="C53" s="29"/>
    </row>
    <row r="54" spans="1:4" ht="15.75">
      <c r="A54" s="29"/>
      <c r="B54" s="29"/>
      <c r="C54" s="29"/>
    </row>
    <row r="55" spans="1:4" ht="15.75">
      <c r="A55" s="9" t="s">
        <v>176</v>
      </c>
      <c r="B55" s="29"/>
      <c r="C55" s="29"/>
    </row>
    <row r="56" spans="1:4" ht="15.75">
      <c r="A56" s="9" t="s">
        <v>9</v>
      </c>
    </row>
    <row r="57" spans="1:4" ht="15.75">
      <c r="A57" s="9" t="s">
        <v>9</v>
      </c>
    </row>
    <row r="58" spans="1:4" ht="15.75">
      <c r="A58" s="9" t="s">
        <v>9</v>
      </c>
    </row>
  </sheetData>
  <mergeCells count="4">
    <mergeCell ref="B7:D7"/>
    <mergeCell ref="A2:D2"/>
    <mergeCell ref="A3:D3"/>
    <mergeCell ref="A4:D4"/>
  </mergeCells>
  <phoneticPr fontId="0" type="noConversion"/>
  <pageMargins left="1.4" right="0.25" top="0.65" bottom="0.25" header="0.5" footer="0.5"/>
  <pageSetup scale="9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workbookViewId="0">
      <selection activeCell="E11" sqref="E11"/>
    </sheetView>
  </sheetViews>
  <sheetFormatPr defaultRowHeight="12.75"/>
  <cols>
    <col min="6" max="6" width="10.7109375" bestFit="1" customWidth="1"/>
    <col min="9" max="9" width="12.85546875" bestFit="1" customWidth="1"/>
    <col min="12" max="12" width="12.140625" style="97" customWidth="1"/>
  </cols>
  <sheetData>
    <row r="1" spans="1:12" ht="15.75">
      <c r="A1" s="148" t="s">
        <v>83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2" ht="15.75">
      <c r="A2" s="148" t="s">
        <v>224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2" ht="15.75">
      <c r="A3" s="148" t="s">
        <v>9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2" ht="15.75">
      <c r="B4" s="9"/>
      <c r="C4" s="9"/>
      <c r="D4" s="9"/>
      <c r="E4" s="9"/>
      <c r="F4" s="9"/>
      <c r="G4" s="9"/>
      <c r="H4" s="9"/>
      <c r="I4" s="9"/>
      <c r="J4" s="34"/>
    </row>
    <row r="5" spans="1:12" ht="15.75">
      <c r="B5" s="35"/>
      <c r="C5" s="36" t="s">
        <v>25</v>
      </c>
      <c r="D5" s="35"/>
      <c r="E5" s="35"/>
      <c r="F5" s="37" t="s">
        <v>26</v>
      </c>
      <c r="G5" s="35"/>
      <c r="H5" s="35"/>
      <c r="I5" s="36" t="s">
        <v>87</v>
      </c>
      <c r="J5" s="34"/>
    </row>
    <row r="6" spans="1:12" ht="15.75">
      <c r="B6" s="9"/>
      <c r="C6" s="12">
        <v>0</v>
      </c>
      <c r="D6" s="9"/>
      <c r="E6" s="9"/>
      <c r="F6" s="27">
        <f>+(+I6/7)/185</f>
        <v>10</v>
      </c>
      <c r="G6" s="9"/>
      <c r="H6" s="9"/>
      <c r="I6" s="122">
        <v>12950</v>
      </c>
      <c r="L6"/>
    </row>
    <row r="7" spans="1:12" ht="15.75">
      <c r="B7" s="9"/>
      <c r="C7" s="12">
        <v>1</v>
      </c>
      <c r="D7" s="9"/>
      <c r="E7" s="9"/>
      <c r="F7" s="27">
        <f>+(+I7/7)/185</f>
        <v>10.31</v>
      </c>
      <c r="G7" s="9"/>
      <c r="H7" s="9"/>
      <c r="I7" s="122">
        <v>13351.45</v>
      </c>
      <c r="L7"/>
    </row>
    <row r="8" spans="1:12" ht="15.75">
      <c r="B8" s="9"/>
      <c r="C8" s="12">
        <v>2</v>
      </c>
      <c r="D8" s="9"/>
      <c r="E8" s="9"/>
      <c r="F8" s="27">
        <f t="shared" ref="F8:F46" si="0">+(+I8/7)/185</f>
        <v>10.360000000000001</v>
      </c>
      <c r="G8" s="9"/>
      <c r="H8" s="9"/>
      <c r="I8" s="122">
        <v>13416.2</v>
      </c>
      <c r="L8"/>
    </row>
    <row r="9" spans="1:12" ht="15.75">
      <c r="B9" s="9"/>
      <c r="C9" s="12">
        <v>3</v>
      </c>
      <c r="D9" s="9"/>
      <c r="E9" s="9"/>
      <c r="F9" s="27">
        <f t="shared" si="0"/>
        <v>10.41</v>
      </c>
      <c r="G9" s="9"/>
      <c r="H9" s="9"/>
      <c r="I9" s="122">
        <v>13480.95</v>
      </c>
      <c r="L9"/>
    </row>
    <row r="10" spans="1:12" ht="15.75">
      <c r="B10" s="9"/>
      <c r="C10" s="12">
        <v>4</v>
      </c>
      <c r="D10" s="9"/>
      <c r="E10" s="9"/>
      <c r="F10" s="27">
        <f t="shared" si="0"/>
        <v>10.46</v>
      </c>
      <c r="G10" s="9"/>
      <c r="H10" s="9"/>
      <c r="I10" s="122">
        <v>13545.7</v>
      </c>
      <c r="L10"/>
    </row>
    <row r="11" spans="1:12" ht="15.75">
      <c r="B11" s="9"/>
      <c r="C11" s="12">
        <v>5</v>
      </c>
      <c r="D11" s="9"/>
      <c r="E11" s="9"/>
      <c r="F11" s="27">
        <f t="shared" si="0"/>
        <v>10.59</v>
      </c>
      <c r="G11" s="9"/>
      <c r="H11" s="9"/>
      <c r="I11" s="122">
        <v>13714.05</v>
      </c>
      <c r="L11"/>
    </row>
    <row r="12" spans="1:12" ht="15.75">
      <c r="B12" s="9"/>
      <c r="C12" s="12">
        <v>6</v>
      </c>
      <c r="D12" s="9"/>
      <c r="E12" s="9"/>
      <c r="F12" s="27">
        <f t="shared" si="0"/>
        <v>10.83</v>
      </c>
      <c r="G12" s="9"/>
      <c r="H12" s="9"/>
      <c r="I12" s="122">
        <v>14024.85</v>
      </c>
      <c r="L12"/>
    </row>
    <row r="13" spans="1:12" ht="15.75">
      <c r="B13" s="9"/>
      <c r="C13" s="12">
        <v>7</v>
      </c>
      <c r="D13" s="9"/>
      <c r="E13" s="9"/>
      <c r="F13" s="27">
        <f t="shared" si="0"/>
        <v>11.04</v>
      </c>
      <c r="G13" s="9"/>
      <c r="H13" s="9"/>
      <c r="I13" s="122">
        <v>14296.8</v>
      </c>
      <c r="L13"/>
    </row>
    <row r="14" spans="1:12" ht="15.75">
      <c r="B14" s="9"/>
      <c r="C14" s="12">
        <v>8</v>
      </c>
      <c r="D14" s="9"/>
      <c r="E14" s="9"/>
      <c r="F14" s="27">
        <f t="shared" si="0"/>
        <v>11.2</v>
      </c>
      <c r="G14" s="9"/>
      <c r="H14" s="9"/>
      <c r="I14" s="122">
        <v>14504</v>
      </c>
      <c r="L14"/>
    </row>
    <row r="15" spans="1:12" ht="15.75">
      <c r="B15" s="9"/>
      <c r="C15" s="12">
        <v>9</v>
      </c>
      <c r="D15" s="9"/>
      <c r="E15" s="9"/>
      <c r="F15" s="27">
        <f t="shared" si="0"/>
        <v>11.319999999999999</v>
      </c>
      <c r="G15" s="9"/>
      <c r="H15" s="9"/>
      <c r="I15" s="122">
        <v>14659.4</v>
      </c>
      <c r="L15"/>
    </row>
    <row r="16" spans="1:12" ht="15.75">
      <c r="B16" s="9"/>
      <c r="C16" s="12">
        <v>10</v>
      </c>
      <c r="D16" s="9"/>
      <c r="E16" s="9"/>
      <c r="F16" s="27">
        <f t="shared" si="0"/>
        <v>11.48</v>
      </c>
      <c r="G16" s="9"/>
      <c r="H16" s="9"/>
      <c r="I16" s="122">
        <v>14866.6</v>
      </c>
      <c r="L16"/>
    </row>
    <row r="17" spans="2:12" ht="15.75">
      <c r="B17" s="9"/>
      <c r="C17" s="12">
        <v>11</v>
      </c>
      <c r="D17" s="9"/>
      <c r="E17" s="9"/>
      <c r="F17" s="27">
        <f t="shared" si="0"/>
        <v>11.64</v>
      </c>
      <c r="G17" s="9"/>
      <c r="H17" s="9"/>
      <c r="I17" s="122">
        <v>15073.8</v>
      </c>
      <c r="L17"/>
    </row>
    <row r="18" spans="2:12" ht="15.75">
      <c r="B18" s="9"/>
      <c r="C18" s="12">
        <v>12</v>
      </c>
      <c r="D18" s="9"/>
      <c r="E18" s="9"/>
      <c r="F18" s="27">
        <f t="shared" si="0"/>
        <v>11.8</v>
      </c>
      <c r="G18" s="9"/>
      <c r="H18" s="9"/>
      <c r="I18" s="122">
        <v>15281</v>
      </c>
      <c r="L18"/>
    </row>
    <row r="19" spans="2:12" ht="15.75">
      <c r="B19" s="9"/>
      <c r="C19" s="12">
        <v>13</v>
      </c>
      <c r="D19" s="9"/>
      <c r="E19" s="9"/>
      <c r="F19" s="27">
        <f t="shared" si="0"/>
        <v>11.940000000000001</v>
      </c>
      <c r="G19" s="9"/>
      <c r="H19" s="9"/>
      <c r="I19" s="122">
        <v>15462.3</v>
      </c>
      <c r="L19"/>
    </row>
    <row r="20" spans="2:12" ht="15.75">
      <c r="B20" s="9"/>
      <c r="C20" s="12">
        <v>14</v>
      </c>
      <c r="D20" s="9"/>
      <c r="E20" s="9"/>
      <c r="F20" s="27">
        <f t="shared" si="0"/>
        <v>12.25</v>
      </c>
      <c r="G20" s="9"/>
      <c r="H20" s="9"/>
      <c r="I20" s="122">
        <v>15863.75</v>
      </c>
      <c r="L20"/>
    </row>
    <row r="21" spans="2:12" ht="15.75">
      <c r="B21" s="9"/>
      <c r="C21" s="12">
        <v>15</v>
      </c>
      <c r="D21" s="9"/>
      <c r="E21" s="9"/>
      <c r="F21" s="27">
        <f t="shared" si="0"/>
        <v>12.430000000000001</v>
      </c>
      <c r="G21" s="9"/>
      <c r="H21" s="9"/>
      <c r="I21" s="122">
        <v>16096.85</v>
      </c>
      <c r="L21"/>
    </row>
    <row r="22" spans="2:12" ht="15.75">
      <c r="B22" s="9"/>
      <c r="C22" s="12">
        <v>16</v>
      </c>
      <c r="D22" s="9"/>
      <c r="E22" s="9"/>
      <c r="F22" s="27">
        <f t="shared" si="0"/>
        <v>12.62</v>
      </c>
      <c r="G22" s="9"/>
      <c r="H22" s="9"/>
      <c r="I22" s="122">
        <v>16342.9</v>
      </c>
      <c r="L22"/>
    </row>
    <row r="23" spans="2:12" ht="15.75">
      <c r="B23" s="9"/>
      <c r="C23" s="12">
        <v>17</v>
      </c>
      <c r="D23" s="9"/>
      <c r="E23" s="9"/>
      <c r="F23" s="27">
        <f t="shared" si="0"/>
        <v>12.86</v>
      </c>
      <c r="G23" s="9"/>
      <c r="H23" s="9"/>
      <c r="I23" s="122">
        <v>16653.7</v>
      </c>
      <c r="L23"/>
    </row>
    <row r="24" spans="2:12" ht="15.75">
      <c r="B24" s="9"/>
      <c r="C24" s="12">
        <v>18</v>
      </c>
      <c r="D24" s="9"/>
      <c r="E24" s="9"/>
      <c r="F24" s="27">
        <f t="shared" si="0"/>
        <v>13.05</v>
      </c>
      <c r="G24" s="9"/>
      <c r="H24" s="9"/>
      <c r="I24" s="122">
        <v>16899.75</v>
      </c>
      <c r="L24"/>
    </row>
    <row r="25" spans="2:12" ht="15.75">
      <c r="B25" s="39"/>
      <c r="C25" s="40">
        <v>19</v>
      </c>
      <c r="D25" s="39"/>
      <c r="E25" s="39"/>
      <c r="F25" s="27">
        <f t="shared" si="0"/>
        <v>13.129999999999999</v>
      </c>
      <c r="G25" s="39"/>
      <c r="H25" s="39"/>
      <c r="I25" s="122">
        <v>17003.349999999999</v>
      </c>
      <c r="L25"/>
    </row>
    <row r="26" spans="2:12" ht="15.75">
      <c r="B26" s="39"/>
      <c r="C26" s="40">
        <v>20</v>
      </c>
      <c r="D26" s="39"/>
      <c r="E26" s="39"/>
      <c r="F26" s="27">
        <f t="shared" si="0"/>
        <v>13.209999999999999</v>
      </c>
      <c r="G26" s="39"/>
      <c r="H26" s="39"/>
      <c r="I26" s="122">
        <v>17106.95</v>
      </c>
      <c r="J26" s="19"/>
      <c r="L26"/>
    </row>
    <row r="27" spans="2:12" ht="15.75">
      <c r="B27" s="39"/>
      <c r="C27" s="40">
        <v>21</v>
      </c>
      <c r="D27" s="39"/>
      <c r="E27" s="39"/>
      <c r="F27" s="27">
        <f t="shared" si="0"/>
        <v>13.76</v>
      </c>
      <c r="G27" s="39"/>
      <c r="H27" s="39"/>
      <c r="I27" s="122">
        <v>17819.2</v>
      </c>
      <c r="J27" s="19"/>
      <c r="L27"/>
    </row>
    <row r="28" spans="2:12" ht="15.75">
      <c r="B28" s="39"/>
      <c r="C28" s="40">
        <v>22</v>
      </c>
      <c r="D28" s="39"/>
      <c r="E28" s="39"/>
      <c r="F28" s="27">
        <f t="shared" si="0"/>
        <v>14.059999999999999</v>
      </c>
      <c r="G28" s="39"/>
      <c r="H28" s="39"/>
      <c r="I28" s="122">
        <v>18207.7</v>
      </c>
      <c r="J28" s="19"/>
      <c r="L28"/>
    </row>
    <row r="29" spans="2:12" ht="15.75">
      <c r="B29" s="15"/>
      <c r="C29" s="15">
        <v>23</v>
      </c>
      <c r="D29" s="15"/>
      <c r="E29" s="42"/>
      <c r="F29" s="27">
        <f t="shared" si="0"/>
        <v>14.28</v>
      </c>
      <c r="G29" s="39"/>
      <c r="H29" s="39"/>
      <c r="I29" s="122">
        <v>18492.599999999999</v>
      </c>
      <c r="J29" s="19"/>
      <c r="L29"/>
    </row>
    <row r="30" spans="2:12" ht="15.75">
      <c r="B30" s="39"/>
      <c r="C30" s="43">
        <v>24</v>
      </c>
      <c r="D30" s="39"/>
      <c r="E30" s="39"/>
      <c r="F30" s="27">
        <f t="shared" si="0"/>
        <v>14.65</v>
      </c>
      <c r="G30" s="39"/>
      <c r="H30" s="39"/>
      <c r="I30" s="122">
        <v>18971.75</v>
      </c>
      <c r="L30"/>
    </row>
    <row r="31" spans="2:12" ht="15.75">
      <c r="B31" s="39"/>
      <c r="C31" s="43">
        <v>25</v>
      </c>
      <c r="D31" s="39"/>
      <c r="E31" s="39"/>
      <c r="F31" s="27">
        <f t="shared" si="0"/>
        <v>14.820000000000002</v>
      </c>
      <c r="G31" s="39"/>
      <c r="H31" s="39"/>
      <c r="I31" s="122">
        <v>19191.900000000001</v>
      </c>
      <c r="L31"/>
    </row>
    <row r="32" spans="2:12" ht="15.75">
      <c r="B32" s="39"/>
      <c r="C32" s="43">
        <v>26</v>
      </c>
      <c r="D32" s="39"/>
      <c r="E32" s="39"/>
      <c r="F32" s="27">
        <f t="shared" si="0"/>
        <v>14.99</v>
      </c>
      <c r="G32" s="39"/>
      <c r="H32" s="39"/>
      <c r="I32" s="122">
        <v>19412.05</v>
      </c>
      <c r="L32"/>
    </row>
    <row r="33" spans="1:12" ht="15.75">
      <c r="B33" s="39"/>
      <c r="C33" s="43">
        <v>27</v>
      </c>
      <c r="D33" s="39"/>
      <c r="E33" s="39"/>
      <c r="F33" s="27">
        <f t="shared" si="0"/>
        <v>15.15</v>
      </c>
      <c r="G33" s="39"/>
      <c r="H33" s="39"/>
      <c r="I33" s="122">
        <v>19619.25</v>
      </c>
      <c r="L33"/>
    </row>
    <row r="34" spans="1:12" ht="15.75">
      <c r="B34" s="39"/>
      <c r="C34" s="43">
        <v>28</v>
      </c>
      <c r="D34" s="39"/>
      <c r="E34" s="39"/>
      <c r="F34" s="27">
        <f t="shared" si="0"/>
        <v>15.3</v>
      </c>
      <c r="G34" s="39"/>
      <c r="H34" s="39"/>
      <c r="I34" s="122">
        <v>19813.5</v>
      </c>
      <c r="L34"/>
    </row>
    <row r="35" spans="1:12" ht="15.75">
      <c r="B35" s="39"/>
      <c r="C35" s="43">
        <v>29</v>
      </c>
      <c r="D35" s="39"/>
      <c r="E35" s="39"/>
      <c r="F35" s="27">
        <f t="shared" si="0"/>
        <v>15.459999999999999</v>
      </c>
      <c r="G35" s="39"/>
      <c r="H35" s="39"/>
      <c r="I35" s="122">
        <v>20020.7</v>
      </c>
      <c r="L35"/>
    </row>
    <row r="36" spans="1:12" ht="15.75">
      <c r="B36" s="39"/>
      <c r="C36" s="43">
        <v>30</v>
      </c>
      <c r="D36" s="39"/>
      <c r="E36" s="39"/>
      <c r="F36" s="27">
        <f t="shared" si="0"/>
        <v>15.620000000000001</v>
      </c>
      <c r="G36" s="39"/>
      <c r="H36" s="39"/>
      <c r="I36" s="122">
        <v>20227.900000000001</v>
      </c>
      <c r="L36"/>
    </row>
    <row r="37" spans="1:12" ht="15.75">
      <c r="B37" s="39"/>
      <c r="C37" s="43">
        <v>31</v>
      </c>
      <c r="D37" s="39"/>
      <c r="E37" s="39"/>
      <c r="F37" s="27">
        <f t="shared" si="0"/>
        <v>15.790000000000001</v>
      </c>
      <c r="G37" s="39"/>
      <c r="H37" s="39"/>
      <c r="I37" s="122">
        <v>20448.05</v>
      </c>
      <c r="L37"/>
    </row>
    <row r="38" spans="1:12" ht="15.75">
      <c r="B38" s="39"/>
      <c r="C38" s="43">
        <v>32</v>
      </c>
      <c r="D38" s="39"/>
      <c r="E38" s="39"/>
      <c r="F38" s="27">
        <f t="shared" si="0"/>
        <v>15.959999999999999</v>
      </c>
      <c r="G38" s="39"/>
      <c r="H38" s="39"/>
      <c r="I38" s="122">
        <v>20668.2</v>
      </c>
      <c r="L38"/>
    </row>
    <row r="39" spans="1:12" ht="15.75">
      <c r="B39" s="39"/>
      <c r="C39" s="43">
        <v>33</v>
      </c>
      <c r="D39" s="39"/>
      <c r="E39" s="39"/>
      <c r="F39" s="27">
        <f t="shared" si="0"/>
        <v>16.12</v>
      </c>
      <c r="G39" s="39"/>
      <c r="H39" s="39"/>
      <c r="I39" s="122">
        <v>20875.400000000001</v>
      </c>
      <c r="L39"/>
    </row>
    <row r="40" spans="1:12" ht="15.75">
      <c r="B40" s="39"/>
      <c r="C40" s="43">
        <v>34</v>
      </c>
      <c r="D40" s="39"/>
      <c r="E40" s="98"/>
      <c r="F40" s="27">
        <f t="shared" si="0"/>
        <v>16.279999999999998</v>
      </c>
      <c r="G40" s="39"/>
      <c r="H40" s="39"/>
      <c r="I40" s="122">
        <v>21082.6</v>
      </c>
      <c r="L40"/>
    </row>
    <row r="41" spans="1:12" ht="15.75">
      <c r="B41" s="39"/>
      <c r="C41" s="43">
        <v>35</v>
      </c>
      <c r="D41" s="39"/>
      <c r="E41" s="39"/>
      <c r="F41" s="27">
        <f t="shared" si="0"/>
        <v>16.440000000000001</v>
      </c>
      <c r="G41" s="39"/>
      <c r="H41" s="39"/>
      <c r="I41" s="122">
        <v>21289.8</v>
      </c>
      <c r="L41"/>
    </row>
    <row r="42" spans="1:12" ht="15.75">
      <c r="B42" s="39"/>
      <c r="C42" s="43">
        <v>36</v>
      </c>
      <c r="D42" s="39"/>
      <c r="E42" s="39"/>
      <c r="F42" s="27">
        <f t="shared" si="0"/>
        <v>16.600000000000001</v>
      </c>
      <c r="G42" s="39"/>
      <c r="H42" s="39"/>
      <c r="I42" s="122">
        <v>21497</v>
      </c>
      <c r="L42"/>
    </row>
    <row r="43" spans="1:12" ht="15.75">
      <c r="B43" s="39"/>
      <c r="C43" s="43">
        <v>37</v>
      </c>
      <c r="D43" s="39"/>
      <c r="E43" s="39"/>
      <c r="F43" s="27">
        <f t="shared" si="0"/>
        <v>16.770000000000003</v>
      </c>
      <c r="G43" s="39"/>
      <c r="H43" s="39"/>
      <c r="I43" s="122">
        <v>21717.15</v>
      </c>
      <c r="L43"/>
    </row>
    <row r="44" spans="1:12" ht="15.75">
      <c r="B44" s="39"/>
      <c r="C44" s="43">
        <v>38</v>
      </c>
      <c r="D44" s="39"/>
      <c r="E44" s="39"/>
      <c r="F44" s="27">
        <f t="shared" si="0"/>
        <v>16.940000000000001</v>
      </c>
      <c r="G44" s="39"/>
      <c r="H44" s="39"/>
      <c r="I44" s="122">
        <v>21937.3</v>
      </c>
      <c r="L44"/>
    </row>
    <row r="45" spans="1:12" ht="15.75">
      <c r="B45" s="39"/>
      <c r="C45" s="43">
        <v>39</v>
      </c>
      <c r="D45" s="39"/>
      <c r="E45" s="39"/>
      <c r="F45" s="27">
        <f t="shared" si="0"/>
        <v>17.09</v>
      </c>
      <c r="G45" s="39"/>
      <c r="H45" s="39"/>
      <c r="I45" s="122">
        <v>22131.55</v>
      </c>
      <c r="L45"/>
    </row>
    <row r="46" spans="1:12" ht="15.75">
      <c r="B46" s="34"/>
      <c r="C46" s="53">
        <v>40</v>
      </c>
      <c r="D46" s="34"/>
      <c r="E46" s="34"/>
      <c r="F46" s="99">
        <f t="shared" si="0"/>
        <v>17.25</v>
      </c>
      <c r="G46" s="56"/>
      <c r="H46" s="56"/>
      <c r="I46" s="123">
        <v>22338.75</v>
      </c>
      <c r="J46" s="45"/>
      <c r="K46" s="22"/>
      <c r="L46"/>
    </row>
    <row r="47" spans="1:12"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2">
      <c r="A48" s="149" t="s">
        <v>80</v>
      </c>
      <c r="B48" s="149"/>
      <c r="C48" s="149"/>
      <c r="D48" s="149"/>
      <c r="E48" s="149"/>
      <c r="F48" s="149"/>
      <c r="G48" s="149"/>
      <c r="H48" s="149"/>
      <c r="I48" s="149"/>
      <c r="J48" s="149"/>
      <c r="K48" s="22"/>
    </row>
    <row r="49" spans="2:11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2:11" ht="15.75">
      <c r="B50" s="16" t="s">
        <v>9</v>
      </c>
      <c r="C50" s="29"/>
      <c r="D50" s="29"/>
      <c r="E50" s="29"/>
      <c r="F50" s="29"/>
      <c r="G50" s="29"/>
      <c r="H50" s="29"/>
      <c r="I50" s="29"/>
      <c r="J50" s="29"/>
      <c r="K50" s="29"/>
    </row>
    <row r="51" spans="2:11" ht="15.75">
      <c r="B51" s="16" t="s">
        <v>9</v>
      </c>
      <c r="C51" s="29"/>
      <c r="D51" s="29"/>
      <c r="E51" s="29"/>
      <c r="F51" s="29"/>
      <c r="G51" s="29"/>
      <c r="H51" s="29"/>
      <c r="I51" s="29"/>
      <c r="J51" s="29"/>
      <c r="K51" s="29"/>
    </row>
    <row r="52" spans="2:11" ht="15.75">
      <c r="B52" s="16" t="s">
        <v>9</v>
      </c>
      <c r="C52" s="29"/>
      <c r="D52" s="29"/>
      <c r="E52" s="29"/>
      <c r="F52" s="29"/>
      <c r="G52" s="29"/>
      <c r="H52" s="29"/>
      <c r="I52" s="29"/>
      <c r="J52" s="29"/>
      <c r="K52" s="29"/>
    </row>
    <row r="53" spans="2:11" ht="15">
      <c r="B53" s="16" t="s">
        <v>9</v>
      </c>
      <c r="C53" s="22"/>
      <c r="D53" s="22"/>
      <c r="E53" s="22"/>
      <c r="F53" s="22"/>
      <c r="G53" s="22"/>
      <c r="H53" s="22"/>
      <c r="I53" s="22"/>
      <c r="J53" s="22"/>
      <c r="K53" s="22"/>
    </row>
  </sheetData>
  <mergeCells count="4">
    <mergeCell ref="A3:J3"/>
    <mergeCell ref="A1:J1"/>
    <mergeCell ref="A48:J48"/>
    <mergeCell ref="A2:J2"/>
  </mergeCells>
  <phoneticPr fontId="0" type="noConversion"/>
  <pageMargins left="0.5" right="0.5" top="0.75" bottom="0" header="0.5" footer="0.5"/>
  <pageSetup scale="9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55"/>
  <sheetViews>
    <sheetView workbookViewId="0">
      <selection activeCell="H23" sqref="H23"/>
    </sheetView>
  </sheetViews>
  <sheetFormatPr defaultRowHeight="12.75"/>
  <cols>
    <col min="9" max="9" width="11.28515625" customWidth="1"/>
    <col min="12" max="12" width="10.28515625" bestFit="1" customWidth="1"/>
  </cols>
  <sheetData>
    <row r="2" spans="1:11" ht="15.75">
      <c r="A2" s="148" t="s">
        <v>83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5.75">
      <c r="A3" s="148" t="s">
        <v>225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15.75" customHeight="1">
      <c r="A4" s="152" t="s">
        <v>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1" ht="15.75">
      <c r="B5" s="9"/>
      <c r="C5" s="32"/>
      <c r="D5" s="32"/>
      <c r="F5" s="33" t="s">
        <v>9</v>
      </c>
      <c r="G5" s="9"/>
      <c r="H5" s="9"/>
      <c r="I5" s="9"/>
      <c r="J5" s="34"/>
    </row>
    <row r="6" spans="1:11" ht="15.75">
      <c r="B6" s="35"/>
      <c r="C6" s="36" t="s">
        <v>25</v>
      </c>
      <c r="D6" s="35"/>
      <c r="E6" s="35"/>
      <c r="F6" s="37" t="s">
        <v>26</v>
      </c>
      <c r="G6" s="35"/>
      <c r="H6" s="35"/>
      <c r="I6" s="36" t="s">
        <v>87</v>
      </c>
      <c r="J6" s="34"/>
    </row>
    <row r="7" spans="1:11" ht="15.75">
      <c r="B7" s="9"/>
      <c r="C7" s="12">
        <v>0</v>
      </c>
      <c r="D7" s="9"/>
      <c r="E7" s="9"/>
      <c r="F7" s="27">
        <f>+(I7/250)/8</f>
        <v>10</v>
      </c>
      <c r="G7" s="9"/>
      <c r="H7" s="9"/>
      <c r="I7" s="122">
        <v>20000</v>
      </c>
    </row>
    <row r="8" spans="1:11" ht="15.75">
      <c r="B8" s="9"/>
      <c r="C8" s="12">
        <v>1</v>
      </c>
      <c r="D8" s="9"/>
      <c r="E8" s="9"/>
      <c r="F8" s="27">
        <f t="shared" ref="F8:F47" si="0">+(I8/250)/8</f>
        <v>10.1</v>
      </c>
      <c r="G8" s="9"/>
      <c r="H8" s="9"/>
      <c r="I8" s="122">
        <v>20200</v>
      </c>
    </row>
    <row r="9" spans="1:11" ht="15.75">
      <c r="B9" s="9"/>
      <c r="C9" s="12">
        <v>2</v>
      </c>
      <c r="D9" s="9"/>
      <c r="E9" s="9"/>
      <c r="F9" s="27">
        <f t="shared" si="0"/>
        <v>10.199999999999999</v>
      </c>
      <c r="G9" s="9"/>
      <c r="H9" s="9"/>
      <c r="I9" s="122">
        <v>20400</v>
      </c>
    </row>
    <row r="10" spans="1:11" ht="15.75">
      <c r="B10" s="9"/>
      <c r="C10" s="12">
        <v>3</v>
      </c>
      <c r="D10" s="9"/>
      <c r="E10" s="9"/>
      <c r="F10" s="27">
        <f t="shared" si="0"/>
        <v>10.3</v>
      </c>
      <c r="G10" s="9"/>
      <c r="H10" s="9"/>
      <c r="I10" s="122">
        <v>20600</v>
      </c>
    </row>
    <row r="11" spans="1:11" ht="15.75">
      <c r="B11" s="9"/>
      <c r="C11" s="12">
        <v>4</v>
      </c>
      <c r="D11" s="9"/>
      <c r="E11" s="9"/>
      <c r="F11" s="27">
        <f t="shared" si="0"/>
        <v>10.4</v>
      </c>
      <c r="G11" s="9"/>
      <c r="H11" s="9"/>
      <c r="I11" s="122">
        <v>20800</v>
      </c>
    </row>
    <row r="12" spans="1:11" ht="15.75">
      <c r="B12" s="9"/>
      <c r="C12" s="12">
        <v>5</v>
      </c>
      <c r="D12" s="9"/>
      <c r="E12" s="9"/>
      <c r="F12" s="27">
        <f t="shared" si="0"/>
        <v>10.5</v>
      </c>
      <c r="G12" s="9"/>
      <c r="H12" s="9"/>
      <c r="I12" s="122">
        <v>21000</v>
      </c>
    </row>
    <row r="13" spans="1:11" ht="15.75">
      <c r="B13" s="9"/>
      <c r="C13" s="12">
        <v>6</v>
      </c>
      <c r="D13" s="9"/>
      <c r="E13" s="9"/>
      <c r="F13" s="27">
        <f t="shared" si="0"/>
        <v>10.6</v>
      </c>
      <c r="G13" s="9"/>
      <c r="H13" s="9"/>
      <c r="I13" s="122">
        <v>21200</v>
      </c>
    </row>
    <row r="14" spans="1:11" ht="15.75">
      <c r="B14" s="9"/>
      <c r="C14" s="12">
        <v>7</v>
      </c>
      <c r="D14" s="9"/>
      <c r="E14" s="9"/>
      <c r="F14" s="27">
        <f t="shared" si="0"/>
        <v>10.7</v>
      </c>
      <c r="G14" s="9"/>
      <c r="H14" s="9"/>
      <c r="I14" s="122">
        <v>21400</v>
      </c>
    </row>
    <row r="15" spans="1:11" ht="15.75">
      <c r="B15" s="9"/>
      <c r="C15" s="12">
        <v>8</v>
      </c>
      <c r="D15" s="9"/>
      <c r="E15" s="9"/>
      <c r="F15" s="27">
        <f t="shared" si="0"/>
        <v>10.8</v>
      </c>
      <c r="G15" s="9"/>
      <c r="H15" s="9"/>
      <c r="I15" s="122">
        <v>21600</v>
      </c>
    </row>
    <row r="16" spans="1:11" ht="15.75">
      <c r="B16" s="9"/>
      <c r="C16" s="12">
        <v>9</v>
      </c>
      <c r="D16" s="9"/>
      <c r="E16" s="9"/>
      <c r="F16" s="27">
        <f t="shared" si="0"/>
        <v>10.9</v>
      </c>
      <c r="G16" s="9"/>
      <c r="H16" s="9"/>
      <c r="I16" s="122">
        <v>21800</v>
      </c>
    </row>
    <row r="17" spans="2:10" ht="15.75">
      <c r="B17" s="9"/>
      <c r="C17" s="12">
        <v>10</v>
      </c>
      <c r="D17" s="9"/>
      <c r="E17" s="9"/>
      <c r="F17" s="27">
        <f t="shared" si="0"/>
        <v>11</v>
      </c>
      <c r="G17" s="9"/>
      <c r="H17" s="9"/>
      <c r="I17" s="122">
        <v>22000</v>
      </c>
    </row>
    <row r="18" spans="2:10" ht="15.75">
      <c r="B18" s="9"/>
      <c r="C18" s="12">
        <v>11</v>
      </c>
      <c r="D18" s="9"/>
      <c r="E18" s="9"/>
      <c r="F18" s="27">
        <f t="shared" si="0"/>
        <v>11.1096</v>
      </c>
      <c r="G18" s="9"/>
      <c r="H18" s="9"/>
      <c r="I18" s="122">
        <v>22219.200000000001</v>
      </c>
    </row>
    <row r="19" spans="2:10" ht="15.75">
      <c r="B19" s="9"/>
      <c r="C19" s="12">
        <v>12</v>
      </c>
      <c r="D19" s="9"/>
      <c r="E19" s="9"/>
      <c r="F19" s="27">
        <f t="shared" si="0"/>
        <v>11.250999999999999</v>
      </c>
      <c r="G19" s="9"/>
      <c r="H19" s="9"/>
      <c r="I19" s="122">
        <v>22502</v>
      </c>
    </row>
    <row r="20" spans="2:10" ht="15.75">
      <c r="B20" s="9"/>
      <c r="C20" s="12">
        <v>13</v>
      </c>
      <c r="D20" s="9"/>
      <c r="E20" s="9"/>
      <c r="F20" s="27">
        <f t="shared" si="0"/>
        <v>11.4025</v>
      </c>
      <c r="G20" s="9"/>
      <c r="H20" s="9"/>
      <c r="I20" s="122">
        <v>22805</v>
      </c>
    </row>
    <row r="21" spans="2:10" ht="15.75">
      <c r="B21" s="9"/>
      <c r="C21" s="12">
        <v>14</v>
      </c>
      <c r="D21" s="9"/>
      <c r="E21" s="9"/>
      <c r="F21" s="27">
        <f t="shared" si="0"/>
        <v>11.695399999999999</v>
      </c>
      <c r="G21" s="9"/>
      <c r="H21" s="9"/>
      <c r="I21" s="122">
        <v>23390.799999999999</v>
      </c>
    </row>
    <row r="22" spans="2:10" ht="15.75">
      <c r="B22" s="9"/>
      <c r="C22" s="12">
        <v>15</v>
      </c>
      <c r="D22" s="9"/>
      <c r="E22" s="9"/>
      <c r="F22" s="27">
        <f t="shared" si="0"/>
        <v>11.907500000000001</v>
      </c>
      <c r="G22" s="9"/>
      <c r="H22" s="9"/>
      <c r="I22" s="122">
        <v>23815</v>
      </c>
    </row>
    <row r="23" spans="2:10" ht="15.75">
      <c r="B23" s="9"/>
      <c r="C23" s="12">
        <v>16</v>
      </c>
      <c r="D23" s="9"/>
      <c r="E23" s="9"/>
      <c r="F23" s="27">
        <f t="shared" si="0"/>
        <v>12.0893</v>
      </c>
      <c r="G23" s="9"/>
      <c r="H23" s="9"/>
      <c r="I23" s="122">
        <v>24178.6</v>
      </c>
    </row>
    <row r="24" spans="2:10" ht="15.75">
      <c r="B24" s="9"/>
      <c r="C24" s="12">
        <v>17</v>
      </c>
      <c r="D24" s="9"/>
      <c r="E24" s="9"/>
      <c r="F24" s="27">
        <f t="shared" si="0"/>
        <v>12.311500000000001</v>
      </c>
      <c r="G24" s="9"/>
      <c r="H24" s="9"/>
      <c r="I24" s="122">
        <v>24623</v>
      </c>
    </row>
    <row r="25" spans="2:10" ht="15.75">
      <c r="B25" s="9"/>
      <c r="C25" s="12">
        <v>18</v>
      </c>
      <c r="D25" s="9"/>
      <c r="E25" s="9"/>
      <c r="F25" s="27">
        <f t="shared" si="0"/>
        <v>12.503399999999999</v>
      </c>
      <c r="G25" s="9"/>
      <c r="H25" s="9"/>
      <c r="I25" s="122">
        <v>25006.799999999999</v>
      </c>
    </row>
    <row r="26" spans="2:10" ht="15.75">
      <c r="B26" s="39"/>
      <c r="C26" s="40">
        <v>19</v>
      </c>
      <c r="D26" s="39"/>
      <c r="E26" s="39"/>
      <c r="F26" s="27">
        <f t="shared" si="0"/>
        <v>12.584200000000001</v>
      </c>
      <c r="G26" s="39"/>
      <c r="H26" s="39"/>
      <c r="I26" s="122">
        <v>25168.400000000001</v>
      </c>
    </row>
    <row r="27" spans="2:10" ht="15.75">
      <c r="B27" s="39"/>
      <c r="C27" s="40">
        <v>20</v>
      </c>
      <c r="D27" s="39"/>
      <c r="E27" s="39"/>
      <c r="F27" s="27">
        <f t="shared" si="0"/>
        <v>12.664999999999999</v>
      </c>
      <c r="G27" s="39"/>
      <c r="H27" s="39"/>
      <c r="I27" s="122">
        <v>25330</v>
      </c>
      <c r="J27" s="19"/>
    </row>
    <row r="28" spans="2:10" ht="15.75">
      <c r="B28" s="39"/>
      <c r="C28" s="40">
        <v>21</v>
      </c>
      <c r="D28" s="39"/>
      <c r="E28" s="39"/>
      <c r="F28" s="27">
        <f t="shared" si="0"/>
        <v>13.220499999999999</v>
      </c>
      <c r="G28" s="39"/>
      <c r="H28" s="39"/>
      <c r="I28" s="122">
        <v>26441</v>
      </c>
      <c r="J28" s="19"/>
    </row>
    <row r="29" spans="2:10" ht="15.75">
      <c r="B29" s="39"/>
      <c r="C29" s="40">
        <v>22</v>
      </c>
      <c r="D29" s="39"/>
      <c r="E29" s="39"/>
      <c r="F29" s="27">
        <f t="shared" si="0"/>
        <v>13.513399999999999</v>
      </c>
      <c r="G29" s="39"/>
      <c r="H29" s="39"/>
      <c r="I29" s="122">
        <v>27026.799999999999</v>
      </c>
      <c r="J29" s="19"/>
    </row>
    <row r="30" spans="2:10" ht="15.75">
      <c r="B30" s="15"/>
      <c r="C30" s="15">
        <v>23</v>
      </c>
      <c r="D30" s="15"/>
      <c r="E30" s="42"/>
      <c r="F30" s="27">
        <f t="shared" si="0"/>
        <v>13.7356</v>
      </c>
      <c r="G30" s="39"/>
      <c r="H30" s="39"/>
      <c r="I30" s="122">
        <v>27471.200000000001</v>
      </c>
      <c r="J30" s="19"/>
    </row>
    <row r="31" spans="2:10" ht="15.75">
      <c r="B31" s="39"/>
      <c r="C31" s="43">
        <v>24</v>
      </c>
      <c r="D31" s="39"/>
      <c r="E31" s="39"/>
      <c r="F31" s="27">
        <f t="shared" si="0"/>
        <v>14.119399999999999</v>
      </c>
      <c r="G31" s="39"/>
      <c r="H31" s="39"/>
      <c r="I31" s="122">
        <v>28238.799999999999</v>
      </c>
    </row>
    <row r="32" spans="2:10" ht="15.75">
      <c r="B32" s="39"/>
      <c r="C32" s="43">
        <f>+C31+1</f>
        <v>25</v>
      </c>
      <c r="D32" s="39"/>
      <c r="E32" s="39"/>
      <c r="F32" s="27">
        <f t="shared" si="0"/>
        <v>14.2204</v>
      </c>
      <c r="G32" s="39"/>
      <c r="H32" s="39"/>
      <c r="I32" s="122">
        <v>28440.799999999999</v>
      </c>
    </row>
    <row r="33" spans="2:11" ht="15.75">
      <c r="B33" s="39"/>
      <c r="C33" s="43">
        <f t="shared" ref="C33:C40" si="1">+C32+1</f>
        <v>26</v>
      </c>
      <c r="D33" s="39"/>
      <c r="E33" s="39"/>
      <c r="F33" s="27">
        <f t="shared" si="0"/>
        <v>14.3315</v>
      </c>
      <c r="G33" s="39"/>
      <c r="H33" s="39"/>
      <c r="I33" s="122">
        <v>28663</v>
      </c>
    </row>
    <row r="34" spans="2:11" ht="15.75">
      <c r="B34" s="39"/>
      <c r="C34" s="43">
        <f t="shared" si="1"/>
        <v>27</v>
      </c>
      <c r="D34" s="39"/>
      <c r="E34" s="39"/>
      <c r="F34" s="27">
        <f t="shared" si="0"/>
        <v>14.432499999999999</v>
      </c>
      <c r="G34" s="39"/>
      <c r="H34" s="39"/>
      <c r="I34" s="122">
        <v>28865</v>
      </c>
    </row>
    <row r="35" spans="2:11" ht="15.75">
      <c r="B35" s="39"/>
      <c r="C35" s="43">
        <f t="shared" si="1"/>
        <v>28</v>
      </c>
      <c r="D35" s="39"/>
      <c r="E35" s="39"/>
      <c r="F35" s="27">
        <f t="shared" si="0"/>
        <v>14.5335</v>
      </c>
      <c r="G35" s="39"/>
      <c r="H35" s="39"/>
      <c r="I35" s="122">
        <v>29067</v>
      </c>
    </row>
    <row r="36" spans="2:11" ht="15.75">
      <c r="B36" s="39"/>
      <c r="C36" s="43">
        <f t="shared" si="1"/>
        <v>29</v>
      </c>
      <c r="D36" s="39"/>
      <c r="E36" s="39"/>
      <c r="F36" s="27">
        <f t="shared" si="0"/>
        <v>14.634499999999999</v>
      </c>
      <c r="G36" s="39"/>
      <c r="H36" s="39"/>
      <c r="I36" s="122">
        <v>29269</v>
      </c>
    </row>
    <row r="37" spans="2:11" ht="15.75">
      <c r="B37" s="39"/>
      <c r="C37" s="43">
        <f t="shared" si="1"/>
        <v>30</v>
      </c>
      <c r="D37" s="39"/>
      <c r="E37" s="39"/>
      <c r="F37" s="27">
        <f t="shared" si="0"/>
        <v>14.7355</v>
      </c>
      <c r="G37" s="39"/>
      <c r="H37" s="39"/>
      <c r="I37" s="122">
        <v>29471</v>
      </c>
    </row>
    <row r="38" spans="2:11" ht="15.75">
      <c r="B38" s="39"/>
      <c r="C38" s="43">
        <f t="shared" si="1"/>
        <v>31</v>
      </c>
      <c r="D38" s="39"/>
      <c r="E38" s="39"/>
      <c r="F38" s="27">
        <f t="shared" si="0"/>
        <v>14.8567</v>
      </c>
      <c r="G38" s="39"/>
      <c r="H38" s="39"/>
      <c r="I38" s="122">
        <v>29713.4</v>
      </c>
    </row>
    <row r="39" spans="2:11" ht="15.75">
      <c r="B39" s="39"/>
      <c r="C39" s="43">
        <f t="shared" si="1"/>
        <v>32</v>
      </c>
      <c r="D39" s="39"/>
      <c r="E39" s="39"/>
      <c r="F39" s="27">
        <f t="shared" si="0"/>
        <v>14.967799999999999</v>
      </c>
      <c r="G39" s="39"/>
      <c r="H39" s="39"/>
      <c r="I39" s="122">
        <v>29935.599999999999</v>
      </c>
    </row>
    <row r="40" spans="2:11" ht="15.75">
      <c r="B40" s="39"/>
      <c r="C40" s="43">
        <f t="shared" si="1"/>
        <v>33</v>
      </c>
      <c r="D40" s="39"/>
      <c r="E40" s="39"/>
      <c r="F40" s="27">
        <f t="shared" si="0"/>
        <v>15.0688</v>
      </c>
      <c r="G40" s="39"/>
      <c r="H40" s="39"/>
      <c r="I40" s="122">
        <v>30137.599999999999</v>
      </c>
    </row>
    <row r="41" spans="2:11" ht="15.75">
      <c r="B41" s="39"/>
      <c r="C41" s="43">
        <v>34</v>
      </c>
      <c r="D41" s="39"/>
      <c r="E41" s="39"/>
      <c r="F41" s="27">
        <f t="shared" si="0"/>
        <v>15.169799999999999</v>
      </c>
      <c r="G41" s="39"/>
      <c r="H41" s="39"/>
      <c r="I41" s="122">
        <v>30339.599999999999</v>
      </c>
    </row>
    <row r="42" spans="2:11" ht="15.75">
      <c r="B42" s="39"/>
      <c r="C42" s="43">
        <v>35</v>
      </c>
      <c r="D42" s="39"/>
      <c r="E42" s="39"/>
      <c r="F42" s="27">
        <f t="shared" si="0"/>
        <v>15.270799999999999</v>
      </c>
      <c r="G42" s="39"/>
      <c r="H42" s="39"/>
      <c r="I42" s="122">
        <v>30541.599999999999</v>
      </c>
    </row>
    <row r="43" spans="2:11" ht="15.75">
      <c r="B43" s="39"/>
      <c r="C43" s="43">
        <v>36</v>
      </c>
      <c r="D43" s="39"/>
      <c r="E43" s="39"/>
      <c r="F43" s="27">
        <f t="shared" si="0"/>
        <v>15.3819</v>
      </c>
      <c r="G43" s="39"/>
      <c r="H43" s="39"/>
      <c r="I43" s="122">
        <v>30763.8</v>
      </c>
    </row>
    <row r="44" spans="2:11" ht="15.75">
      <c r="B44" s="39"/>
      <c r="C44" s="43">
        <v>37</v>
      </c>
      <c r="D44" s="39"/>
      <c r="E44" s="39"/>
      <c r="F44" s="27">
        <f t="shared" si="0"/>
        <v>15.482899999999999</v>
      </c>
      <c r="G44" s="39"/>
      <c r="H44" s="39"/>
      <c r="I44" s="122">
        <v>30965.8</v>
      </c>
    </row>
    <row r="45" spans="2:11" ht="15.75">
      <c r="B45" s="39"/>
      <c r="C45" s="43">
        <v>38</v>
      </c>
      <c r="D45" s="39"/>
      <c r="E45" s="39"/>
      <c r="F45" s="27">
        <f t="shared" si="0"/>
        <v>15.5839</v>
      </c>
      <c r="G45" s="39"/>
      <c r="H45" s="39"/>
      <c r="I45" s="122">
        <v>31167.8</v>
      </c>
    </row>
    <row r="46" spans="2:11" ht="15.75">
      <c r="B46" s="39"/>
      <c r="C46" s="43">
        <v>39</v>
      </c>
      <c r="D46" s="39"/>
      <c r="E46" s="39"/>
      <c r="F46" s="27">
        <f t="shared" si="0"/>
        <v>15.684899999999999</v>
      </c>
      <c r="G46" s="39"/>
      <c r="H46" s="39"/>
      <c r="I46" s="122">
        <v>31369.8</v>
      </c>
    </row>
    <row r="47" spans="2:11" ht="15.75">
      <c r="B47" s="39"/>
      <c r="C47" s="43">
        <v>40</v>
      </c>
      <c r="D47" s="39"/>
      <c r="E47" s="39"/>
      <c r="F47" s="27">
        <f t="shared" si="0"/>
        <v>15.7859</v>
      </c>
      <c r="G47" s="39"/>
      <c r="H47" s="39"/>
      <c r="I47" s="122">
        <v>31571.8</v>
      </c>
    </row>
    <row r="48" spans="2:11">
      <c r="B48" s="45"/>
      <c r="C48" s="45"/>
      <c r="D48" s="45"/>
      <c r="E48" s="45"/>
      <c r="F48" s="45"/>
      <c r="G48" s="45"/>
      <c r="H48" s="45"/>
      <c r="I48" s="45"/>
      <c r="J48" s="45"/>
      <c r="K48" s="22"/>
    </row>
    <row r="49" spans="1:10">
      <c r="B49" s="22"/>
      <c r="C49" s="22"/>
      <c r="D49" s="22"/>
      <c r="E49" s="22"/>
      <c r="F49" s="22"/>
      <c r="G49" s="22"/>
      <c r="H49" s="22"/>
      <c r="I49" s="22"/>
      <c r="J49" s="22"/>
    </row>
    <row r="50" spans="1:10">
      <c r="A50" t="s">
        <v>27</v>
      </c>
      <c r="B50" s="22"/>
      <c r="C50" s="22"/>
      <c r="D50" s="22"/>
      <c r="E50" s="22"/>
      <c r="F50" s="22"/>
      <c r="G50" s="22"/>
      <c r="H50" s="22"/>
      <c r="I50" s="22"/>
      <c r="J50" s="22"/>
    </row>
    <row r="51" spans="1:10">
      <c r="B51" s="22"/>
      <c r="C51" s="22"/>
      <c r="D51" s="22"/>
      <c r="E51" s="22"/>
      <c r="F51" s="22"/>
      <c r="G51" s="22"/>
      <c r="H51" s="22"/>
      <c r="I51" s="22"/>
      <c r="J51" s="22"/>
    </row>
    <row r="52" spans="1:10">
      <c r="A52" t="s">
        <v>9</v>
      </c>
    </row>
    <row r="53" spans="1:10">
      <c r="A53" t="s">
        <v>9</v>
      </c>
    </row>
    <row r="54" spans="1:10">
      <c r="A54" t="s">
        <v>9</v>
      </c>
    </row>
    <row r="55" spans="1:10">
      <c r="A55" t="s">
        <v>9</v>
      </c>
    </row>
  </sheetData>
  <mergeCells count="3">
    <mergeCell ref="A2:K2"/>
    <mergeCell ref="A3:K3"/>
    <mergeCell ref="A4:K4"/>
  </mergeCells>
  <phoneticPr fontId="0" type="noConversion"/>
  <pageMargins left="0.75" right="0.5" top="0.75" bottom="0.5" header="0.25" footer="0.5"/>
  <pageSetup scale="90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5"/>
  <sheetViews>
    <sheetView workbookViewId="0">
      <selection activeCell="D11" sqref="D11"/>
    </sheetView>
  </sheetViews>
  <sheetFormatPr defaultRowHeight="12.75"/>
  <cols>
    <col min="9" max="9" width="11.7109375" customWidth="1"/>
  </cols>
  <sheetData>
    <row r="1" spans="1:10" ht="15.75">
      <c r="A1" s="148" t="s">
        <v>83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>
      <c r="A2" s="148" t="s">
        <v>226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5.75">
      <c r="A3" s="148" t="s">
        <v>9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5.75">
      <c r="B4" s="9"/>
      <c r="C4" s="9"/>
      <c r="D4" s="9"/>
      <c r="E4" s="9"/>
      <c r="F4" s="9"/>
      <c r="G4" s="9"/>
      <c r="H4" s="9"/>
      <c r="I4" s="9"/>
    </row>
    <row r="5" spans="1:10" ht="15.75">
      <c r="B5" s="9"/>
      <c r="C5" s="9"/>
      <c r="D5" s="9"/>
      <c r="E5" s="9"/>
      <c r="F5" s="9"/>
      <c r="G5" s="9"/>
      <c r="H5" s="9"/>
      <c r="I5" s="9"/>
      <c r="J5" s="34"/>
    </row>
    <row r="6" spans="1:10" ht="15.75">
      <c r="B6" s="35"/>
      <c r="C6" s="36" t="s">
        <v>25</v>
      </c>
      <c r="D6" s="35"/>
      <c r="E6" s="35"/>
      <c r="F6" s="37" t="s">
        <v>26</v>
      </c>
      <c r="G6" s="35"/>
      <c r="H6" s="35"/>
      <c r="I6" s="36" t="s">
        <v>87</v>
      </c>
      <c r="J6" s="34"/>
    </row>
    <row r="7" spans="1:10" ht="15.75">
      <c r="B7" s="9"/>
      <c r="C7" s="12">
        <v>0</v>
      </c>
      <c r="D7" s="9"/>
      <c r="E7" s="9"/>
      <c r="F7" s="27">
        <f>+(+I7/7)/185</f>
        <v>10</v>
      </c>
      <c r="G7" s="9"/>
      <c r="H7" s="9"/>
      <c r="I7" s="122">
        <v>12950</v>
      </c>
    </row>
    <row r="8" spans="1:10" ht="15.75">
      <c r="B8" s="9"/>
      <c r="C8" s="12">
        <v>1</v>
      </c>
      <c r="D8" s="9"/>
      <c r="E8" s="9"/>
      <c r="F8" s="27">
        <f t="shared" ref="F8:F47" si="0">+(+I8/7)/185</f>
        <v>10.1</v>
      </c>
      <c r="G8" s="9"/>
      <c r="H8" s="9"/>
      <c r="I8" s="122">
        <v>13079.5</v>
      </c>
    </row>
    <row r="9" spans="1:10" ht="15.75">
      <c r="B9" s="9"/>
      <c r="C9" s="12">
        <v>2</v>
      </c>
      <c r="D9" s="9"/>
      <c r="E9" s="9"/>
      <c r="F9" s="27">
        <f t="shared" si="0"/>
        <v>10.199999999999999</v>
      </c>
      <c r="G9" s="9"/>
      <c r="H9" s="9"/>
      <c r="I9" s="122">
        <v>13209</v>
      </c>
    </row>
    <row r="10" spans="1:10" ht="15.75">
      <c r="B10" s="9"/>
      <c r="C10" s="12">
        <v>3</v>
      </c>
      <c r="D10" s="9"/>
      <c r="E10" s="9"/>
      <c r="F10" s="27">
        <f t="shared" si="0"/>
        <v>10.3</v>
      </c>
      <c r="G10" s="9"/>
      <c r="H10" s="9"/>
      <c r="I10" s="122">
        <v>13338.5</v>
      </c>
    </row>
    <row r="11" spans="1:10" ht="15.75">
      <c r="B11" s="9"/>
      <c r="C11" s="12">
        <v>4</v>
      </c>
      <c r="D11" s="9"/>
      <c r="E11" s="9"/>
      <c r="F11" s="27">
        <f t="shared" si="0"/>
        <v>10.4</v>
      </c>
      <c r="G11" s="9"/>
      <c r="H11" s="9"/>
      <c r="I11" s="122">
        <v>13468</v>
      </c>
    </row>
    <row r="12" spans="1:10" ht="15.75">
      <c r="B12" s="9"/>
      <c r="C12" s="12">
        <v>5</v>
      </c>
      <c r="D12" s="9"/>
      <c r="E12" s="9"/>
      <c r="F12" s="27">
        <f t="shared" si="0"/>
        <v>10.5</v>
      </c>
      <c r="G12" s="9"/>
      <c r="H12" s="9"/>
      <c r="I12" s="122">
        <v>13597.5</v>
      </c>
    </row>
    <row r="13" spans="1:10" ht="15.75">
      <c r="B13" s="9"/>
      <c r="C13" s="12">
        <v>6</v>
      </c>
      <c r="D13" s="9"/>
      <c r="E13" s="9"/>
      <c r="F13" s="27">
        <f t="shared" si="0"/>
        <v>10.6</v>
      </c>
      <c r="G13" s="9"/>
      <c r="H13" s="9"/>
      <c r="I13" s="122">
        <v>13727</v>
      </c>
    </row>
    <row r="14" spans="1:10" ht="15.75">
      <c r="B14" s="9"/>
      <c r="C14" s="12">
        <v>7</v>
      </c>
      <c r="D14" s="9"/>
      <c r="E14" s="9"/>
      <c r="F14" s="27">
        <f t="shared" si="0"/>
        <v>10.7</v>
      </c>
      <c r="G14" s="9"/>
      <c r="H14" s="9"/>
      <c r="I14" s="122">
        <v>13856.5</v>
      </c>
    </row>
    <row r="15" spans="1:10" ht="15.75">
      <c r="B15" s="9"/>
      <c r="C15" s="12">
        <v>8</v>
      </c>
      <c r="D15" s="9"/>
      <c r="E15" s="9"/>
      <c r="F15" s="27">
        <f t="shared" si="0"/>
        <v>10.8</v>
      </c>
      <c r="G15" s="9"/>
      <c r="H15" s="9"/>
      <c r="I15" s="122">
        <v>13986</v>
      </c>
    </row>
    <row r="16" spans="1:10" ht="15.75">
      <c r="B16" s="9"/>
      <c r="C16" s="12">
        <v>9</v>
      </c>
      <c r="D16" s="9"/>
      <c r="E16" s="9"/>
      <c r="F16" s="27">
        <f t="shared" si="0"/>
        <v>10.9</v>
      </c>
      <c r="G16" s="9"/>
      <c r="H16" s="9"/>
      <c r="I16" s="122">
        <v>14115.5</v>
      </c>
    </row>
    <row r="17" spans="2:10" ht="15.75">
      <c r="B17" s="9"/>
      <c r="C17" s="12">
        <v>10</v>
      </c>
      <c r="D17" s="9"/>
      <c r="E17" s="9"/>
      <c r="F17" s="27">
        <f t="shared" si="0"/>
        <v>11</v>
      </c>
      <c r="G17" s="9"/>
      <c r="H17" s="9"/>
      <c r="I17" s="122">
        <v>14245</v>
      </c>
    </row>
    <row r="18" spans="2:10" ht="15.75">
      <c r="B18" s="9"/>
      <c r="C18" s="12">
        <v>11</v>
      </c>
      <c r="D18" s="9"/>
      <c r="E18" s="9"/>
      <c r="F18" s="27">
        <f t="shared" si="0"/>
        <v>11.1</v>
      </c>
      <c r="G18" s="9"/>
      <c r="H18" s="9"/>
      <c r="I18" s="122">
        <v>14374.5</v>
      </c>
    </row>
    <row r="19" spans="2:10" ht="15.75">
      <c r="B19" s="9"/>
      <c r="C19" s="12">
        <v>12</v>
      </c>
      <c r="D19" s="9"/>
      <c r="E19" s="9"/>
      <c r="F19" s="27">
        <f t="shared" si="0"/>
        <v>11.2</v>
      </c>
      <c r="G19" s="9"/>
      <c r="H19" s="9"/>
      <c r="I19" s="122">
        <v>14504</v>
      </c>
    </row>
    <row r="20" spans="2:10" ht="15.75">
      <c r="B20" s="9"/>
      <c r="C20" s="12">
        <v>13</v>
      </c>
      <c r="D20" s="9"/>
      <c r="E20" s="9"/>
      <c r="F20" s="27">
        <f t="shared" si="0"/>
        <v>11.3</v>
      </c>
      <c r="G20" s="9"/>
      <c r="H20" s="9"/>
      <c r="I20" s="122">
        <v>14633.5</v>
      </c>
    </row>
    <row r="21" spans="2:10" ht="15.75">
      <c r="B21" s="9"/>
      <c r="C21" s="12">
        <v>14</v>
      </c>
      <c r="D21" s="9"/>
      <c r="E21" s="9"/>
      <c r="F21" s="27">
        <f t="shared" si="0"/>
        <v>11.4</v>
      </c>
      <c r="G21" s="9"/>
      <c r="H21" s="9"/>
      <c r="I21" s="122">
        <v>14763</v>
      </c>
    </row>
    <row r="22" spans="2:10" ht="15.75">
      <c r="B22" s="9"/>
      <c r="C22" s="12">
        <v>15</v>
      </c>
      <c r="D22" s="9"/>
      <c r="E22" s="9"/>
      <c r="F22" s="27">
        <f t="shared" si="0"/>
        <v>11.5</v>
      </c>
      <c r="G22" s="9"/>
      <c r="H22" s="9"/>
      <c r="I22" s="122">
        <v>14892.5</v>
      </c>
    </row>
    <row r="23" spans="2:10" ht="15.75">
      <c r="B23" s="9"/>
      <c r="C23" s="12">
        <v>16</v>
      </c>
      <c r="D23" s="9"/>
      <c r="E23" s="9"/>
      <c r="F23" s="27">
        <f t="shared" si="0"/>
        <v>11.6</v>
      </c>
      <c r="G23" s="9"/>
      <c r="H23" s="9"/>
      <c r="I23" s="122">
        <v>15022</v>
      </c>
    </row>
    <row r="24" spans="2:10" ht="15.75">
      <c r="B24" s="9"/>
      <c r="C24" s="12">
        <v>17</v>
      </c>
      <c r="D24" s="9"/>
      <c r="E24" s="9"/>
      <c r="F24" s="27">
        <f t="shared" si="0"/>
        <v>11.7</v>
      </c>
      <c r="G24" s="9"/>
      <c r="H24" s="9"/>
      <c r="I24" s="122">
        <v>15151.5</v>
      </c>
    </row>
    <row r="25" spans="2:10" ht="15.75">
      <c r="B25" s="9"/>
      <c r="C25" s="12">
        <v>18</v>
      </c>
      <c r="D25" s="9"/>
      <c r="E25" s="9"/>
      <c r="F25" s="27">
        <f t="shared" si="0"/>
        <v>11.76119691119691</v>
      </c>
      <c r="G25" s="9"/>
      <c r="H25" s="9"/>
      <c r="I25" s="122">
        <v>15230.75</v>
      </c>
    </row>
    <row r="26" spans="2:10" ht="15.75">
      <c r="B26" s="39"/>
      <c r="C26" s="40">
        <v>19</v>
      </c>
      <c r="D26" s="39"/>
      <c r="E26" s="39"/>
      <c r="F26" s="27">
        <f t="shared" si="0"/>
        <v>11.843598455598453</v>
      </c>
      <c r="G26" s="39"/>
      <c r="H26" s="39"/>
      <c r="I26" s="122">
        <v>15337.46</v>
      </c>
    </row>
    <row r="27" spans="2:10" ht="15.75">
      <c r="B27" s="39"/>
      <c r="C27" s="40">
        <v>20</v>
      </c>
      <c r="D27" s="39"/>
      <c r="E27" s="39"/>
      <c r="F27" s="27">
        <f t="shared" si="0"/>
        <v>11.926</v>
      </c>
      <c r="G27" s="39"/>
      <c r="H27" s="39"/>
      <c r="I27" s="122">
        <v>15444.17</v>
      </c>
      <c r="J27" s="19"/>
    </row>
    <row r="28" spans="2:10" ht="15.75">
      <c r="B28" s="39"/>
      <c r="C28" s="40">
        <v>21</v>
      </c>
      <c r="D28" s="39"/>
      <c r="E28" s="39"/>
      <c r="F28" s="27">
        <f t="shared" si="0"/>
        <v>12.492702702702703</v>
      </c>
      <c r="G28" s="39"/>
      <c r="H28" s="39"/>
      <c r="I28" s="122">
        <v>16178.05</v>
      </c>
      <c r="J28" s="19"/>
    </row>
    <row r="29" spans="2:10" ht="15.75">
      <c r="B29" s="39"/>
      <c r="C29" s="40">
        <v>22</v>
      </c>
      <c r="D29" s="39"/>
      <c r="E29" s="39"/>
      <c r="F29" s="27">
        <f t="shared" si="0"/>
        <v>12.791397683397685</v>
      </c>
      <c r="G29" s="39"/>
      <c r="H29" s="39"/>
      <c r="I29" s="122">
        <v>16564.86</v>
      </c>
      <c r="J29" s="19"/>
    </row>
    <row r="30" spans="2:10" ht="15.75">
      <c r="B30" s="15"/>
      <c r="C30" s="15">
        <v>23</v>
      </c>
      <c r="D30" s="15"/>
      <c r="E30" s="42"/>
      <c r="F30" s="27">
        <f t="shared" si="0"/>
        <v>13.018100386100384</v>
      </c>
      <c r="G30" s="39"/>
      <c r="H30" s="39"/>
      <c r="I30" s="122">
        <v>16858.439999999999</v>
      </c>
      <c r="J30" s="19"/>
    </row>
    <row r="31" spans="2:10" ht="15.75">
      <c r="B31" s="39"/>
      <c r="C31" s="43">
        <v>24</v>
      </c>
      <c r="D31" s="39"/>
      <c r="E31" s="39"/>
      <c r="F31" s="27">
        <f t="shared" si="0"/>
        <v>13.409498069498069</v>
      </c>
      <c r="G31" s="39"/>
      <c r="H31" s="39"/>
      <c r="I31" s="122">
        <v>17365.3</v>
      </c>
    </row>
    <row r="32" spans="2:10" ht="15.75">
      <c r="B32" s="39"/>
      <c r="C32" s="43">
        <v>25</v>
      </c>
      <c r="D32" s="39"/>
      <c r="E32" s="39"/>
      <c r="F32" s="27">
        <f t="shared" si="0"/>
        <v>13.522903474903474</v>
      </c>
      <c r="G32" s="39"/>
      <c r="H32" s="39"/>
      <c r="I32" s="122">
        <v>17512.16</v>
      </c>
    </row>
    <row r="33" spans="2:10" ht="15.75">
      <c r="B33" s="39"/>
      <c r="C33" s="43">
        <v>26</v>
      </c>
      <c r="D33" s="39"/>
      <c r="E33" s="39"/>
      <c r="F33" s="27">
        <f t="shared" si="0"/>
        <v>13.687698841698841</v>
      </c>
      <c r="G33" s="39"/>
      <c r="H33" s="39"/>
      <c r="I33" s="122">
        <v>17725.57</v>
      </c>
    </row>
    <row r="34" spans="2:10" ht="15.75">
      <c r="B34" s="39"/>
      <c r="C34" s="43">
        <v>27</v>
      </c>
      <c r="D34" s="39"/>
      <c r="E34" s="39"/>
      <c r="F34" s="27">
        <f t="shared" si="0"/>
        <v>13.852501930501932</v>
      </c>
      <c r="G34" s="39"/>
      <c r="H34" s="39"/>
      <c r="I34" s="122">
        <v>17938.990000000002</v>
      </c>
    </row>
    <row r="35" spans="2:10" ht="15.75">
      <c r="B35" s="39"/>
      <c r="C35" s="43">
        <v>28</v>
      </c>
      <c r="D35" s="39"/>
      <c r="E35" s="39"/>
      <c r="F35" s="27">
        <f t="shared" si="0"/>
        <v>14.017397683397682</v>
      </c>
      <c r="G35" s="39"/>
      <c r="H35" s="39"/>
      <c r="I35" s="122">
        <v>18152.53</v>
      </c>
    </row>
    <row r="36" spans="2:10" ht="15.75">
      <c r="B36" s="39"/>
      <c r="C36" s="43">
        <v>29</v>
      </c>
      <c r="D36" s="39"/>
      <c r="E36" s="39"/>
      <c r="F36" s="27">
        <f t="shared" si="0"/>
        <v>14.19250193050193</v>
      </c>
      <c r="G36" s="39"/>
      <c r="H36" s="39"/>
      <c r="I36" s="122">
        <v>18379.29</v>
      </c>
    </row>
    <row r="37" spans="2:10" ht="15.75">
      <c r="B37" s="39"/>
      <c r="C37" s="43">
        <v>30</v>
      </c>
      <c r="D37" s="39"/>
      <c r="E37" s="39"/>
      <c r="F37" s="27">
        <f t="shared" si="0"/>
        <v>14.357297297297297</v>
      </c>
      <c r="G37" s="39"/>
      <c r="H37" s="39"/>
      <c r="I37" s="122">
        <v>18592.7</v>
      </c>
    </row>
    <row r="38" spans="2:10" ht="15.75">
      <c r="B38" s="39"/>
      <c r="C38" s="43">
        <v>31</v>
      </c>
      <c r="D38" s="39"/>
      <c r="E38" s="39"/>
      <c r="F38" s="27">
        <f t="shared" si="0"/>
        <v>14.522100386100385</v>
      </c>
      <c r="G38" s="39"/>
      <c r="H38" s="39"/>
      <c r="I38" s="122">
        <v>18806.12</v>
      </c>
    </row>
    <row r="39" spans="2:10" ht="15.75">
      <c r="B39" s="39"/>
      <c r="C39" s="43">
        <v>32</v>
      </c>
      <c r="D39" s="39"/>
      <c r="E39" s="39"/>
      <c r="F39" s="27">
        <f t="shared" si="0"/>
        <v>14.687003861003861</v>
      </c>
      <c r="G39" s="39"/>
      <c r="H39" s="39"/>
      <c r="I39" s="122">
        <v>19019.669999999998</v>
      </c>
    </row>
    <row r="40" spans="2:10" ht="15.75">
      <c r="B40" s="39"/>
      <c r="C40" s="43">
        <v>33</v>
      </c>
      <c r="D40" s="39"/>
      <c r="E40" s="39"/>
      <c r="F40" s="27">
        <f t="shared" si="0"/>
        <v>14.85179922779923</v>
      </c>
      <c r="G40" s="39"/>
      <c r="H40" s="39"/>
      <c r="I40" s="122">
        <v>19233.080000000002</v>
      </c>
    </row>
    <row r="41" spans="2:10" ht="15.75">
      <c r="B41" s="39"/>
      <c r="C41" s="43">
        <v>34</v>
      </c>
      <c r="D41" s="39"/>
      <c r="E41" s="39"/>
      <c r="F41" s="27">
        <f t="shared" si="0"/>
        <v>15.016602316602317</v>
      </c>
      <c r="G41" s="39"/>
      <c r="H41" s="39"/>
      <c r="I41" s="122">
        <v>19446.5</v>
      </c>
    </row>
    <row r="42" spans="2:10" ht="15.75">
      <c r="B42" s="39"/>
      <c r="C42" s="43">
        <v>35</v>
      </c>
      <c r="D42" s="39"/>
      <c r="E42" s="39"/>
      <c r="F42" s="27">
        <f t="shared" si="0"/>
        <v>15.181498069498069</v>
      </c>
      <c r="G42" s="39"/>
      <c r="H42" s="39"/>
      <c r="I42" s="122">
        <v>19660.04</v>
      </c>
    </row>
    <row r="43" spans="2:10" ht="15.75">
      <c r="B43" s="39"/>
      <c r="C43" s="43">
        <v>36</v>
      </c>
      <c r="D43" s="39"/>
      <c r="E43" s="39"/>
      <c r="F43" s="27">
        <f t="shared" si="0"/>
        <v>15.346301158301156</v>
      </c>
      <c r="G43" s="39"/>
      <c r="H43" s="39"/>
      <c r="I43" s="122">
        <v>19873.46</v>
      </c>
    </row>
    <row r="44" spans="2:10" ht="15.75">
      <c r="B44" s="39"/>
      <c r="C44" s="43">
        <v>37</v>
      </c>
      <c r="D44" s="39"/>
      <c r="E44" s="39"/>
      <c r="F44" s="27">
        <f t="shared" si="0"/>
        <v>15.511096525096525</v>
      </c>
      <c r="G44" s="39"/>
      <c r="H44" s="39"/>
      <c r="I44" s="122">
        <v>20086.87</v>
      </c>
    </row>
    <row r="45" spans="2:10" ht="15.75">
      <c r="B45" s="39"/>
      <c r="C45" s="43">
        <v>38</v>
      </c>
      <c r="D45" s="39"/>
      <c r="E45" s="39"/>
      <c r="F45" s="27">
        <f t="shared" si="0"/>
        <v>15.676</v>
      </c>
      <c r="G45" s="39"/>
      <c r="H45" s="39"/>
      <c r="I45" s="122">
        <v>20300.419999999998</v>
      </c>
    </row>
    <row r="46" spans="2:10" ht="15.75">
      <c r="B46" s="39"/>
      <c r="C46" s="43">
        <v>39</v>
      </c>
      <c r="D46" s="39"/>
      <c r="E46" s="39"/>
      <c r="F46" s="27">
        <f t="shared" si="0"/>
        <v>15.840803088803089</v>
      </c>
      <c r="G46" s="39"/>
      <c r="H46" s="39"/>
      <c r="I46" s="122">
        <v>20513.84</v>
      </c>
    </row>
    <row r="47" spans="2:10" ht="15.75">
      <c r="B47" s="39"/>
      <c r="C47" s="43">
        <v>40</v>
      </c>
      <c r="D47" s="39"/>
      <c r="E47" s="39"/>
      <c r="F47" s="27">
        <f t="shared" si="0"/>
        <v>16.005598455598456</v>
      </c>
      <c r="G47" s="39"/>
      <c r="H47" s="39"/>
      <c r="I47" s="122">
        <v>20727.25</v>
      </c>
    </row>
    <row r="48" spans="2:10" ht="15.75">
      <c r="B48" s="34"/>
      <c r="C48" s="34"/>
      <c r="D48" s="34"/>
      <c r="E48" s="34"/>
      <c r="F48" s="44" t="s">
        <v>9</v>
      </c>
      <c r="G48" s="34"/>
      <c r="H48" s="34"/>
      <c r="I48" s="34"/>
      <c r="J48" s="45"/>
    </row>
    <row r="49" spans="1:10">
      <c r="B49" s="22"/>
      <c r="C49" s="22"/>
      <c r="D49" s="22"/>
      <c r="E49" s="22"/>
      <c r="F49" s="22"/>
      <c r="G49" s="22"/>
      <c r="H49" s="22"/>
      <c r="I49" s="22"/>
      <c r="J49" s="22"/>
    </row>
    <row r="50" spans="1:10">
      <c r="A50" s="149" t="s">
        <v>80</v>
      </c>
      <c r="B50" s="149"/>
      <c r="C50" s="149"/>
      <c r="D50" s="149"/>
      <c r="E50" s="149"/>
      <c r="F50" s="149"/>
      <c r="G50" s="149"/>
      <c r="H50" s="149"/>
      <c r="I50" s="149"/>
      <c r="J50" s="149"/>
    </row>
    <row r="51" spans="1:10"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75">
      <c r="B52" s="16" t="s">
        <v>9</v>
      </c>
      <c r="C52" s="29"/>
      <c r="D52" s="29"/>
      <c r="E52" s="29"/>
      <c r="F52" s="29"/>
      <c r="G52" s="29"/>
      <c r="H52" s="29"/>
      <c r="I52" s="29"/>
      <c r="J52" s="29"/>
    </row>
    <row r="53" spans="1:10" ht="15.75">
      <c r="B53" s="16" t="s">
        <v>9</v>
      </c>
      <c r="C53" s="29"/>
      <c r="D53" s="29"/>
      <c r="E53" s="29"/>
      <c r="F53" s="29"/>
      <c r="G53" s="29"/>
      <c r="H53" s="29"/>
      <c r="I53" s="29"/>
      <c r="J53" s="29"/>
    </row>
    <row r="54" spans="1:10" ht="15.75">
      <c r="B54" s="16" t="s">
        <v>9</v>
      </c>
      <c r="C54" s="29"/>
      <c r="D54" s="29"/>
      <c r="E54" s="29"/>
      <c r="F54" s="29"/>
      <c r="G54" s="29"/>
      <c r="H54" s="29"/>
      <c r="I54" s="29"/>
      <c r="J54" s="29"/>
    </row>
    <row r="55" spans="1:10" ht="15">
      <c r="B55" s="16" t="s">
        <v>9</v>
      </c>
      <c r="C55" s="22"/>
      <c r="D55" s="22"/>
      <c r="E55" s="22"/>
      <c r="F55" s="22"/>
      <c r="G55" s="22"/>
      <c r="H55" s="22"/>
      <c r="I55" s="22"/>
      <c r="J55" s="22"/>
    </row>
  </sheetData>
  <mergeCells count="4">
    <mergeCell ref="A1:J1"/>
    <mergeCell ref="A2:J2"/>
    <mergeCell ref="A3:J3"/>
    <mergeCell ref="A50:J50"/>
  </mergeCells>
  <pageMargins left="0.95" right="0.2" top="0.75" bottom="0.2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28</vt:i4>
      </vt:variant>
    </vt:vector>
  </HeadingPairs>
  <TitlesOfParts>
    <vt:vector size="58" baseType="lpstr">
      <vt:lpstr>Accts Pay</vt:lpstr>
      <vt:lpstr>Admin</vt:lpstr>
      <vt:lpstr>Bus Driver</vt:lpstr>
      <vt:lpstr>Bus Mech.</vt:lpstr>
      <vt:lpstr>Bus Monitor</vt:lpstr>
      <vt:lpstr>Class. Cent. Off.</vt:lpstr>
      <vt:lpstr>Cook-Baker</vt:lpstr>
      <vt:lpstr>Custodian</vt:lpstr>
      <vt:lpstr>Employ. Spec.</vt:lpstr>
      <vt:lpstr>Extra Duty</vt:lpstr>
      <vt:lpstr>Finance</vt:lpstr>
      <vt:lpstr>Food</vt:lpstr>
      <vt:lpstr>FRYSC Dir. Class.</vt:lpstr>
      <vt:lpstr>Instr. Assist.</vt:lpstr>
      <vt:lpstr>Interpreter</vt:lpstr>
      <vt:lpstr>Mental Health Prov.</vt:lpstr>
      <vt:lpstr>Maint.</vt:lpstr>
      <vt:lpstr>Occup. Ther.</vt:lpstr>
      <vt:lpstr>Pay. Manager</vt:lpstr>
      <vt:lpstr>Secr.</vt:lpstr>
      <vt:lpstr>SIS-Food Serv.</vt:lpstr>
      <vt:lpstr>Speech</vt:lpstr>
      <vt:lpstr>Sub</vt:lpstr>
      <vt:lpstr>Supplemental</vt:lpstr>
      <vt:lpstr>Teach.</vt:lpstr>
      <vt:lpstr>Tech I</vt:lpstr>
      <vt:lpstr>Tech II</vt:lpstr>
      <vt:lpstr>Tech Coord</vt:lpstr>
      <vt:lpstr>Tran. Area Cord.</vt:lpstr>
      <vt:lpstr>WIOA</vt:lpstr>
      <vt:lpstr>'Accts Pay'!Print_Area</vt:lpstr>
      <vt:lpstr>Admin!Print_Area</vt:lpstr>
      <vt:lpstr>'Bus Driver'!Print_Area</vt:lpstr>
      <vt:lpstr>'Bus Mech.'!Print_Area</vt:lpstr>
      <vt:lpstr>'Bus Monitor'!Print_Area</vt:lpstr>
      <vt:lpstr>'Class. Cent. Off.'!Print_Area</vt:lpstr>
      <vt:lpstr>'Cook-Baker'!Print_Area</vt:lpstr>
      <vt:lpstr>Custodian!Print_Area</vt:lpstr>
      <vt:lpstr>'Employ. Spec.'!Print_Area</vt:lpstr>
      <vt:lpstr>'Extra Duty'!Print_Area</vt:lpstr>
      <vt:lpstr>Finance!Print_Area</vt:lpstr>
      <vt:lpstr>Food!Print_Area</vt:lpstr>
      <vt:lpstr>'FRYSC Dir. Class.'!Print_Area</vt:lpstr>
      <vt:lpstr>'Instr. Assist.'!Print_Area</vt:lpstr>
      <vt:lpstr>Interpreter!Print_Area</vt:lpstr>
      <vt:lpstr>Maint.!Print_Area</vt:lpstr>
      <vt:lpstr>'Mental Health Prov.'!Print_Area</vt:lpstr>
      <vt:lpstr>'Occup. Ther.'!Print_Area</vt:lpstr>
      <vt:lpstr>'Pay. Manager'!Print_Area</vt:lpstr>
      <vt:lpstr>Secr.!Print_Area</vt:lpstr>
      <vt:lpstr>'SIS-Food Serv.'!Print_Area</vt:lpstr>
      <vt:lpstr>Speech!Print_Area</vt:lpstr>
      <vt:lpstr>Sub!Print_Area</vt:lpstr>
      <vt:lpstr>Supplemental!Print_Area</vt:lpstr>
      <vt:lpstr>Teach.!Print_Area</vt:lpstr>
      <vt:lpstr>'Tech I'!Print_Area</vt:lpstr>
      <vt:lpstr>'Tech II'!Print_Area</vt:lpstr>
      <vt:lpstr>'Tran. Area Cord.'!Print_Area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Lucas, David</cp:lastModifiedBy>
  <cp:lastPrinted>2022-08-08T15:35:21Z</cp:lastPrinted>
  <dcterms:created xsi:type="dcterms:W3CDTF">1996-10-14T23:33:28Z</dcterms:created>
  <dcterms:modified xsi:type="dcterms:W3CDTF">2022-09-12T14:08:27Z</dcterms:modified>
</cp:coreProperties>
</file>